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I:\sprawy komórek zaangażowanych we wdrażanie FUE\DOI\OIK\Komitet Sterujący\12.Sprawozdawczość z koordynacji\Sprawozdanie za 2021 r\Załączniki do sprawozdania\"/>
    </mc:Choice>
  </mc:AlternateContent>
  <xr:revisionPtr revIDLastSave="0" documentId="8_{EE57F067-09D9-446E-8D7C-A00FD5EEF62A}" xr6:coauthVersionLast="47" xr6:coauthVersionMax="47" xr10:uidLastSave="{00000000-0000-0000-0000-000000000000}"/>
  <bookViews>
    <workbookView xWindow="-110" yWindow="-110" windowWidth="19420" windowHeight="10420" tabRatio="781" firstSheet="2" activeTab="5" xr2:uid="{00000000-000D-0000-FFFF-FFFF00000000}"/>
  </bookViews>
  <sheets>
    <sheet name="PK_alokacja" sheetId="16" state="hidden" r:id="rId1"/>
    <sheet name="PK_PD" sheetId="18" state="hidden" r:id="rId2"/>
    <sheet name="PK_alokacja_kontraktacja" sheetId="33" r:id="rId3"/>
    <sheet name="PK_Plany Działań" sheetId="26" r:id="rId4"/>
    <sheet name="PK_projekty COVID" sheetId="21" state="hidden" r:id="rId5"/>
    <sheet name="PK_Projekty _COVID" sheetId="35" r:id="rId6"/>
    <sheet name="PK_ewaluacja" sheetId="31" r:id="rId7"/>
    <sheet name="PK_wskaźniki" sheetId="34" r:id="rId8"/>
  </sheets>
  <externalReferences>
    <externalReference r:id="rId9"/>
    <externalReference r:id="rId10"/>
  </externalReferences>
  <definedNames>
    <definedName name="_xlnm._FilterDatabase" localSheetId="1" hidden="1">PK_PD!$A$5:$K$22</definedName>
    <definedName name="_xlnm._FilterDatabase" localSheetId="3" hidden="1">'PK_Plany Działań'!$A$4:$L$4</definedName>
    <definedName name="_xlnm._FilterDatabase" localSheetId="5" hidden="1">'PK_Projekty _COVID'!$A$8:$AD$28</definedName>
    <definedName name="_xlnm.Print_Area" localSheetId="0">PK_alokacja!$A$1:$O$18</definedName>
    <definedName name="_xlnm.Print_Area" localSheetId="2">PK_alokacja_kontraktacja!$A$1:$R$12</definedName>
    <definedName name="_xlnm.Print_Area" localSheetId="6">PK_ewaluacja!$A$1:$E$9</definedName>
    <definedName name="_xlnm.Print_Area" localSheetId="1">PK_PD!$A$1:$K$24</definedName>
    <definedName name="_xlnm.Print_Area" localSheetId="3">'PK_Plany Działań'!$A$1:$L$23</definedName>
    <definedName name="_xlnm.Print_Area" localSheetId="5">'PK_Projekty _COVID'!$A$1:$Z$32</definedName>
    <definedName name="_xlnm.Print_Area" localSheetId="7">PK_wskaźniki!$A$1:$E$15</definedName>
    <definedName name="PO">'[1]Informacje ogólne'!$K$118:$K$154</definedName>
    <definedName name="skrot" localSheetId="6">#REF!</definedName>
    <definedName name="skrot" localSheetId="5">#REF!</definedName>
    <definedName name="skrot" localSheetId="7">#REF!</definedName>
    <definedName name="skrot">#REF!</definedName>
    <definedName name="skroty_PI" localSheetId="6">'[2]Informacje ogólne'!$N$104:$N$109</definedName>
    <definedName name="skroty_PI" localSheetId="1">#REF!</definedName>
    <definedName name="skroty_PI" localSheetId="3">#REF!</definedName>
    <definedName name="skroty_PI">'[2]Informacje ogólne'!$N$104:$N$109</definedName>
    <definedName name="skroty_PP" localSheetId="1">#REF!</definedName>
    <definedName name="skroty_PP" localSheetId="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9" i="35" l="1"/>
  <c r="P9" i="35"/>
  <c r="O9" i="35"/>
  <c r="N9" i="35"/>
  <c r="U9" i="35" l="1"/>
  <c r="AB10" i="35" l="1"/>
  <c r="AB11" i="35"/>
  <c r="AB12" i="35"/>
  <c r="AB13" i="35"/>
  <c r="AB14" i="35"/>
  <c r="AB15" i="35"/>
  <c r="AB16" i="35"/>
  <c r="AB17" i="35"/>
  <c r="AB18" i="35"/>
  <c r="AB19" i="35"/>
  <c r="AB20" i="35"/>
  <c r="AB21" i="35"/>
  <c r="AB22" i="35"/>
  <c r="AB23" i="35"/>
  <c r="AB24" i="35"/>
  <c r="AB25" i="35"/>
  <c r="AB26" i="35"/>
  <c r="AB27" i="35"/>
  <c r="AB28" i="35"/>
  <c r="P30" i="35"/>
  <c r="F24" i="26" l="1"/>
  <c r="I9" i="33"/>
  <c r="N9" i="33" s="1"/>
  <c r="I6" i="33"/>
  <c r="N6" i="33" s="1"/>
  <c r="Q25" i="33" l="1"/>
  <c r="P25" i="33"/>
  <c r="O25" i="33"/>
  <c r="H11" i="33"/>
  <c r="H14" i="33" s="1"/>
  <c r="G11" i="33"/>
  <c r="G14" i="33" s="1"/>
  <c r="G17" i="33" s="1"/>
  <c r="H17" i="33" l="1"/>
  <c r="G20" i="33"/>
  <c r="G23" i="33" s="1"/>
  <c r="H20" i="33" l="1"/>
  <c r="H23" i="33" s="1"/>
  <c r="D8" i="34" l="1"/>
  <c r="D9" i="34"/>
  <c r="D10" i="34"/>
  <c r="D11" i="34"/>
  <c r="D12" i="34"/>
  <c r="D13" i="34"/>
  <c r="D14" i="34"/>
  <c r="D15" i="34"/>
  <c r="I7" i="33" l="1"/>
  <c r="N7" i="33" s="1"/>
  <c r="I8" i="33"/>
  <c r="N8" i="33"/>
  <c r="I12" i="33"/>
  <c r="K12" i="33"/>
  <c r="L12" i="33"/>
  <c r="M12" i="33"/>
  <c r="N12" i="33"/>
  <c r="I13" i="33"/>
  <c r="J13" i="33"/>
  <c r="K13" i="33"/>
  <c r="L13" i="33"/>
  <c r="M13" i="33"/>
  <c r="I17" i="33"/>
  <c r="K17" i="33"/>
  <c r="L17" i="33"/>
  <c r="M17" i="33"/>
  <c r="I22" i="33"/>
  <c r="J22" i="33"/>
  <c r="K22" i="33"/>
  <c r="L22" i="33"/>
  <c r="M22" i="33"/>
  <c r="U26" i="21" l="1"/>
  <c r="AB25" i="21"/>
  <c r="AB24" i="21"/>
  <c r="AB23" i="21"/>
  <c r="AB22" i="21"/>
  <c r="AB21" i="21"/>
  <c r="AB20" i="21"/>
  <c r="AB19" i="21"/>
  <c r="AB18" i="21"/>
  <c r="AB17" i="21"/>
  <c r="AB16" i="21"/>
  <c r="AB15" i="21"/>
  <c r="AB14" i="21"/>
  <c r="AB13" i="21"/>
  <c r="AB12" i="21"/>
  <c r="AB11" i="21"/>
  <c r="AB10" i="21"/>
  <c r="AB9" i="21"/>
  <c r="AB8" i="21"/>
  <c r="AB7" i="21"/>
  <c r="I10" i="16" l="1"/>
  <c r="N10" i="16" s="1"/>
  <c r="I9" i="16"/>
  <c r="N9" i="16" s="1"/>
  <c r="I8" i="16"/>
  <c r="N8" i="16" s="1"/>
  <c r="I7" i="16"/>
  <c r="N7" i="16" s="1"/>
</calcChain>
</file>

<file path=xl/sharedStrings.xml><?xml version="1.0" encoding="utf-8"?>
<sst xmlns="http://schemas.openxmlformats.org/spreadsheetml/2006/main" count="840" uniqueCount="263">
  <si>
    <t>Regionalny Program Operacyjny Województwa Podkarpackiego na lata 2014 – 2020</t>
  </si>
  <si>
    <t>RPO WPK.6.P.1</t>
  </si>
  <si>
    <t>RPO WPK.6.P.2</t>
  </si>
  <si>
    <t>RPO WPK.6.P.3</t>
  </si>
  <si>
    <t>RPO WPK.6.P.4</t>
  </si>
  <si>
    <t>Rozbudowa Kliniki Hematologii oraz Kliniki Nefrologii ze Stacją Dializ Klinicznego Szpitala Wojewódzkiego nr 1 im. F. Chopina w Rzeszowie</t>
  </si>
  <si>
    <t>RPO WPK.6.P.6</t>
  </si>
  <si>
    <t>Profilaktyka, diagnostyka i kompleksowe leczenie chorób układu oddechowego z chirurgicznym i chemicznym leczeniem nowotworów klatki piersiowej na oddziałach klinicznych oraz rehabilitacją</t>
  </si>
  <si>
    <t>RPO WPK.8.K.5</t>
  </si>
  <si>
    <t>RPO WPK.7.K.2</t>
  </si>
  <si>
    <t>RPO WPK.8.K.4</t>
  </si>
  <si>
    <t>RPO WPK.8.K.2</t>
  </si>
  <si>
    <t>RPO WPK.6.K.1</t>
  </si>
  <si>
    <t>RPO WPK.8.K.3</t>
  </si>
  <si>
    <t>RPO WPK.7.K.1</t>
  </si>
  <si>
    <t>RPO WPK.6.P.5</t>
  </si>
  <si>
    <t>2c</t>
  </si>
  <si>
    <t>RPPK.02.01.00</t>
  </si>
  <si>
    <t>Podniesienie efektywności i dostępności e-usług</t>
  </si>
  <si>
    <t>9iv</t>
  </si>
  <si>
    <t>112</t>
  </si>
  <si>
    <t>*** RPPK.08.03.00 - Brak poddziałania ***</t>
  </si>
  <si>
    <t>RPPK.08.03.00</t>
  </si>
  <si>
    <t>Zwiększenie dostępu do usług społecznych i zdrowotnych</t>
  </si>
  <si>
    <t>8vi</t>
  </si>
  <si>
    <t>107</t>
  </si>
  <si>
    <t>*** RPPK.07.06.00 - Brak poddziałania ***</t>
  </si>
  <si>
    <t>RPPK.07.06.00</t>
  </si>
  <si>
    <t>Programy profilaktyczne i zdrowotne w regionie</t>
  </si>
  <si>
    <t>9a</t>
  </si>
  <si>
    <t>053</t>
  </si>
  <si>
    <t>Infrastruktura ochrony zdrowia</t>
  </si>
  <si>
    <t>RPPK.06.02.01</t>
  </si>
  <si>
    <t>Infrastruktura ochrony zdrowia i pomocy społecznej</t>
  </si>
  <si>
    <t>RPPK.06.02.00</t>
  </si>
  <si>
    <t>Krajowe środki prywatne [euro]</t>
  </si>
  <si>
    <t>Ogółem</t>
  </si>
  <si>
    <t>Nr priorytetu inwestycyjnego</t>
  </si>
  <si>
    <t>Kategoria interwencji</t>
  </si>
  <si>
    <t>Poddziałanie - nazwa</t>
  </si>
  <si>
    <t>Poddziałanie - kod</t>
  </si>
  <si>
    <t>Działanie - nazwa</t>
  </si>
  <si>
    <t>Działanie - kod</t>
  </si>
  <si>
    <t>14 = [7+8+9+13]</t>
  </si>
  <si>
    <t>9 = [10+11+12]</t>
  </si>
  <si>
    <t>Miejsce na komentarz (m.in. w zakresie ewentualnych zmian alokacji przy okazji zmian w RPO itp.)</t>
  </si>
  <si>
    <t>Krajowe środki publiczne [euro]</t>
  </si>
  <si>
    <t>Wsparcie UE [euro]</t>
  </si>
  <si>
    <t>Kwoty należy podać razem z rezerwą wykonania</t>
  </si>
  <si>
    <t>Nazwa Programu:</t>
  </si>
  <si>
    <t>081</t>
  </si>
  <si>
    <t>Finansowanie ogółem [euro] 
Zgodnie z planami IP/IZ środki dedykowane wyłącznie obszarowi zdrowie 
- finansowanie ogółem [euro]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</si>
  <si>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</si>
  <si>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</si>
  <si>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Zgodnie z planami IP/IZ środki dedykowane wyłącznie obszarowi zdrowie 
- budżet państwa [euro]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</si>
  <si>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</si>
  <si>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Zgodnie z planami IP/IZ środki dedykowane wyłącznie obszarowi zdrowie 
- inne [euro]</t>
  </si>
  <si>
    <t>Tabela 1: Alokacja w ramach  Regionalnego Programu Operacyjnego Województwa Podkarpackiego na lata 2014 - 2020 przeznaczona na obszar zdrowie</t>
  </si>
  <si>
    <t>Tryb obiegowy</t>
  </si>
  <si>
    <t>51/2019/O</t>
  </si>
  <si>
    <t>IV kwartał 2019</t>
  </si>
  <si>
    <t>Wsparcie w województwie podkarpackim rozwoju e-usług w ochronie zdrowia dostępnych w ramach Podkarpackiego Systemu Informacji Medycznej (PSIM)</t>
  </si>
  <si>
    <t>Narzędzie 26, Narzędzie 27</t>
  </si>
  <si>
    <t>K</t>
  </si>
  <si>
    <t>RPO WPK.2.K.2</t>
  </si>
  <si>
    <t>PI 2c</t>
  </si>
  <si>
    <t>XXII posiedzenie KS</t>
  </si>
  <si>
    <t>47/2019/XXII</t>
  </si>
  <si>
    <t xml:space="preserve">Zwiększenie dostępności usług ochrony zdrowia psychicznego </t>
  </si>
  <si>
    <t>Narzędzie 18</t>
  </si>
  <si>
    <t>RPO WPK.8.K.6</t>
  </si>
  <si>
    <t>PI 9iv</t>
  </si>
  <si>
    <t>XX posiedzenie KS</t>
  </si>
  <si>
    <t>17/2019/XX</t>
  </si>
  <si>
    <t>III kwartał 2019</t>
  </si>
  <si>
    <t xml:space="preserve">Program Wczesnego Wykrywania Wad Rozwojowych „Zacznijmy razem podróż do bardziej przyjaznego i włączającego świata” </t>
  </si>
  <si>
    <t>Narzędzie 19</t>
  </si>
  <si>
    <t>RPO WPK.8.K.1</t>
  </si>
  <si>
    <t>tryb obiegowy</t>
  </si>
  <si>
    <t>5/2019/O</t>
  </si>
  <si>
    <t>I kwartał 2019</t>
  </si>
  <si>
    <t>RPO WPK.2.K.1</t>
  </si>
  <si>
    <t>XIX posiedzenie KS</t>
  </si>
  <si>
    <t>66/2018/XIX</t>
  </si>
  <si>
    <t>Poprawa jakości i dostępności do świadczeń medycznych w  Klinicznym  Szpitalu Wojewódzkim  Nr 2 im. Św. Jadwigi Królowej w Rzeszowie</t>
  </si>
  <si>
    <t>Narzędzie 13, Narzędzie 14, Narzędzie 16</t>
  </si>
  <si>
    <t>P</t>
  </si>
  <si>
    <t>PI 9a</t>
  </si>
  <si>
    <t>59/2018/O</t>
  </si>
  <si>
    <t>IV kwartał 2018</t>
  </si>
  <si>
    <t>Szkolenia z zakresu opieki i rehabilitacji osób sprawujących opiekę nad osobami niesamodzielnymi, zależnymi (rodziny, opiekunowie prawni) oraz tworzenie i/lub funkcjonowanie wypożyczalni sprzętu pielęgnacyjnego, rehabilitacyjnego i wspomagającego w połączeniu z nauką ich obsługi i doradztwem w zakresie jego wykorzystania w celu tworzenia warunków do opieki domowej.</t>
  </si>
  <si>
    <t>XVIII posiedzenie KS</t>
  </si>
  <si>
    <t>51/2018/XVIII</t>
  </si>
  <si>
    <t>Narzędzie 13</t>
  </si>
  <si>
    <t>Wsparcie realizacji w województwie podkarpackim programów profilaktycznych raka piersi, raka szyjki macicy, raka jelita grubego.</t>
  </si>
  <si>
    <t>Narzędzie 5</t>
  </si>
  <si>
    <t>PI 8vi</t>
  </si>
  <si>
    <t>XV posiedzenie KS</t>
  </si>
  <si>
    <t>74/2017/XV</t>
  </si>
  <si>
    <t>II kwartał 2018</t>
  </si>
  <si>
    <t>Zapewnienie dostępu do opieki nad osobami starszymi i niesamodzielnymi zgodnie z dokumentem "Dzienny dom opieki medycznej – organizacja i zadania".</t>
  </si>
  <si>
    <t>Program wsparcia psychoprofilaktycznego i pielęgnacyjnego kobiet w ciąży i młodych matek oraz rodziców zagrożonych ubóstwem lub wykluczeniem społecznym.</t>
  </si>
  <si>
    <t>46/2017/O</t>
  </si>
  <si>
    <t xml:space="preserve"> I kwartał 2017 </t>
  </si>
  <si>
    <t>XI posiedzenie KS</t>
  </si>
  <si>
    <t>84/2016</t>
  </si>
  <si>
    <t>Regionalne Centrum Południowego Podkarpacia „Kobieta i Dziecko” – wysokospecjalistyczna opieka zdrowotna</t>
  </si>
  <si>
    <t>Narzędzie 16</t>
  </si>
  <si>
    <t>Poprawa dostępności do leczenia onkologicznego mieszkańców województwa podkarpackiego. Rozwój Centrum Onkologicznego Wojewódzkiego Szpitala im. Zofii z Zamoyskich Tarnowskiej w Tarnobrzegu.</t>
  </si>
  <si>
    <t>Koordynowana opieka kardiologiczna w Szpitalu Wojewódzkim im św. Ojca Pio w Przemyślu</t>
  </si>
  <si>
    <t>73/2016</t>
  </si>
  <si>
    <t xml:space="preserve"> IV kwartał 2016 </t>
  </si>
  <si>
    <t>Inwestycje w infrastrukturę ochrony zdrowia w województwie.</t>
  </si>
  <si>
    <t>Narzędzie 13_x000D_, Narzędzie 14_x000D_, Narzędzie 16_x000D_, Narzędzie 17</t>
  </si>
  <si>
    <t>VIII posiedzenie KS</t>
  </si>
  <si>
    <t>48/2016</t>
  </si>
  <si>
    <t>III kwartał 2016</t>
  </si>
  <si>
    <t>VII posiedzenie KS</t>
  </si>
  <si>
    <t>38/2016</t>
  </si>
  <si>
    <t>Rok, którego roku dot. PD</t>
  </si>
  <si>
    <t>Posiedzenie KS</t>
  </si>
  <si>
    <t>Uchwała KS</t>
  </si>
  <si>
    <t>Planowany termin ogłoszenia konkursu/ złożenia wniosku o dofinansowanie dla projektu pozakonkursowego</t>
  </si>
  <si>
    <t>wkład krajowy [PLN]</t>
  </si>
  <si>
    <t xml:space="preserve"> wkład UE [PLN]</t>
  </si>
  <si>
    <t>Przedmiot konkursu/ Tytuł projektu pozakonkursowego</t>
  </si>
  <si>
    <t>Nr narzędzia w Policy Paper</t>
  </si>
  <si>
    <t>konkurs/pozakonkursowy</t>
  </si>
  <si>
    <t>Nr konkursu w PD/
Nr projektu pozakonkursowego  w PD</t>
  </si>
  <si>
    <t>Nr Priorytetu Inwestycyjnego</t>
  </si>
  <si>
    <t>Tabela 2. Działania uzgodnione w Planie działań dla obszaru zdrowie w ramach Regionalnego Programu Operacyjnego</t>
  </si>
  <si>
    <r>
      <t xml:space="preserve">IZ RPO WP planuje zwiększenie alokacji środków w poddziałaniu 6.2.1 </t>
    </r>
    <r>
      <rPr>
        <i/>
        <sz val="9"/>
        <rFont val="Arial"/>
        <family val="2"/>
        <charset val="238"/>
      </rPr>
      <t xml:space="preserve">Infrastruktura ochrony zdrowia </t>
    </r>
    <r>
      <rPr>
        <sz val="9"/>
        <rFont val="Arial"/>
        <family val="2"/>
        <charset val="238"/>
      </rPr>
      <t xml:space="preserve">(PI 9a) o kwotę </t>
    </r>
    <r>
      <rPr>
        <b/>
        <sz val="9"/>
        <rFont val="Arial"/>
        <family val="2"/>
        <charset val="238"/>
      </rPr>
      <t>1,9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mln euro</t>
    </r>
    <r>
      <rPr>
        <sz val="9"/>
        <rFont val="Arial"/>
        <family val="2"/>
        <charset val="238"/>
      </rPr>
      <t xml:space="preserve">, która  zostanie przeniesiona z poddziałania 6.2.2 </t>
    </r>
    <r>
      <rPr>
        <i/>
        <sz val="9"/>
        <rFont val="Arial"/>
        <family val="2"/>
        <charset val="238"/>
      </rPr>
      <t>Infrastruktua pomocy społecznej</t>
    </r>
    <r>
      <rPr>
        <sz val="9"/>
        <rFont val="Arial"/>
        <family val="2"/>
        <charset val="238"/>
      </rPr>
      <t xml:space="preserve"> (PI 9a) - przeniesienie kwoty </t>
    </r>
    <r>
      <rPr>
        <b/>
        <sz val="9"/>
        <rFont val="Arial"/>
        <family val="2"/>
        <charset val="238"/>
      </rPr>
      <t>1,9 mln euro</t>
    </r>
    <r>
      <rPr>
        <sz val="9"/>
        <rFont val="Arial"/>
        <family val="2"/>
        <charset val="238"/>
      </rPr>
      <t xml:space="preserve"> z kategorii interwencji </t>
    </r>
    <r>
      <rPr>
        <b/>
        <sz val="9"/>
        <rFont val="Arial"/>
        <family val="2"/>
        <charset val="238"/>
      </rPr>
      <t xml:space="preserve">055 </t>
    </r>
    <r>
      <rPr>
        <sz val="9"/>
        <rFont val="Arial"/>
        <family val="2"/>
        <charset val="238"/>
      </rPr>
      <t>do kategorii interwencji</t>
    </r>
    <r>
      <rPr>
        <b/>
        <sz val="9"/>
        <rFont val="Arial"/>
        <family val="2"/>
        <charset val="238"/>
      </rPr>
      <t xml:space="preserve"> 053.</t>
    </r>
  </si>
  <si>
    <r>
      <t xml:space="preserve">Z działania 7.6 </t>
    </r>
    <r>
      <rPr>
        <i/>
        <sz val="9"/>
        <rFont val="Arial"/>
        <family val="2"/>
        <charset val="238"/>
      </rPr>
      <t xml:space="preserve">Programy profilaktyczne i zdrowotne w regionie </t>
    </r>
    <r>
      <rPr>
        <sz val="9"/>
        <rFont val="Arial"/>
        <family val="2"/>
        <charset val="238"/>
      </rPr>
      <t xml:space="preserve">(PI 8vi) planowane jest przesunięcie środków w wysokości </t>
    </r>
    <r>
      <rPr>
        <b/>
        <sz val="9"/>
        <rFont val="Arial"/>
        <family val="2"/>
        <charset val="238"/>
      </rPr>
      <t>366 271 euro</t>
    </r>
    <r>
      <rPr>
        <sz val="9"/>
        <rFont val="Arial"/>
        <family val="2"/>
        <charset val="238"/>
      </rPr>
      <t xml:space="preserve"> do działania 7.4</t>
    </r>
    <r>
      <rPr>
        <i/>
        <sz val="9"/>
        <rFont val="Arial"/>
        <family val="2"/>
        <charset val="238"/>
      </rPr>
      <t xml:space="preserve"> Rozwój opieki żłobkowej w regionie</t>
    </r>
    <r>
      <rPr>
        <sz val="9"/>
        <rFont val="Arial"/>
        <family val="2"/>
        <charset val="238"/>
      </rPr>
      <t xml:space="preserve"> (PI 8iv) - przeniesienie kwoty </t>
    </r>
    <r>
      <rPr>
        <b/>
        <sz val="9"/>
        <rFont val="Arial"/>
        <family val="2"/>
        <charset val="238"/>
      </rPr>
      <t>366 271 euro</t>
    </r>
    <r>
      <rPr>
        <sz val="9"/>
        <rFont val="Arial"/>
        <family val="2"/>
        <charset val="238"/>
      </rPr>
      <t xml:space="preserve"> z kategorii interwencji </t>
    </r>
    <r>
      <rPr>
        <b/>
        <sz val="9"/>
        <rFont val="Arial"/>
        <family val="2"/>
        <charset val="238"/>
      </rPr>
      <t xml:space="preserve">107 </t>
    </r>
    <r>
      <rPr>
        <sz val="9"/>
        <rFont val="Arial"/>
        <family val="2"/>
        <charset val="238"/>
      </rPr>
      <t xml:space="preserve">do kategorii interwencji </t>
    </r>
    <r>
      <rPr>
        <b/>
        <sz val="9"/>
        <rFont val="Arial"/>
        <family val="2"/>
        <charset val="238"/>
      </rPr>
      <t>105.</t>
    </r>
  </si>
  <si>
    <r>
      <t xml:space="preserve">IZ RPO WP planuje zwiększenie alokacji środków w działaniu 8.3 </t>
    </r>
    <r>
      <rPr>
        <i/>
        <sz val="9"/>
        <rFont val="Arial"/>
        <family val="2"/>
        <charset val="238"/>
      </rPr>
      <t xml:space="preserve">Zwiększenie dostępu do usług społecznych i zdrowotnych </t>
    </r>
    <r>
      <rPr>
        <sz val="9"/>
        <rFont val="Arial"/>
        <family val="2"/>
        <charset val="238"/>
      </rPr>
      <t xml:space="preserve">(PI 9iv) o kwotę 
</t>
    </r>
    <r>
      <rPr>
        <b/>
        <sz val="9"/>
        <rFont val="Arial"/>
        <family val="2"/>
        <charset val="238"/>
      </rPr>
      <t>2 739 163 euro</t>
    </r>
    <r>
      <rPr>
        <sz val="9"/>
        <rFont val="Arial"/>
        <family val="2"/>
        <charset val="238"/>
      </rPr>
      <t xml:space="preserve">, która  zostanie przeniesiona z działania 8.5 </t>
    </r>
    <r>
      <rPr>
        <i/>
        <sz val="9"/>
        <rFont val="Arial"/>
        <family val="2"/>
        <charset val="238"/>
      </rPr>
      <t>Wspieranie rozwoju sektora ekonomii społecznej w regionie</t>
    </r>
    <r>
      <rPr>
        <sz val="9"/>
        <rFont val="Arial"/>
        <family val="2"/>
        <charset val="238"/>
      </rPr>
      <t xml:space="preserve"> (PI 9v) - przeniesienie kwoty</t>
    </r>
    <r>
      <rPr>
        <b/>
        <sz val="9"/>
        <rFont val="Arial"/>
        <family val="2"/>
        <charset val="238"/>
      </rPr>
      <t xml:space="preserve"> 
2 739 163 euro</t>
    </r>
    <r>
      <rPr>
        <sz val="9"/>
        <rFont val="Arial"/>
        <family val="2"/>
        <charset val="238"/>
      </rPr>
      <t xml:space="preserve"> z kategorii interwencji </t>
    </r>
    <r>
      <rPr>
        <b/>
        <sz val="9"/>
        <rFont val="Arial"/>
        <family val="2"/>
        <charset val="238"/>
      </rPr>
      <t xml:space="preserve">113 </t>
    </r>
    <r>
      <rPr>
        <sz val="9"/>
        <rFont val="Arial"/>
        <family val="2"/>
        <charset val="238"/>
      </rPr>
      <t>do kategorii interwencji</t>
    </r>
    <r>
      <rPr>
        <b/>
        <sz val="9"/>
        <rFont val="Arial"/>
        <family val="2"/>
        <charset val="238"/>
      </rPr>
      <t xml:space="preserve"> 112.</t>
    </r>
  </si>
  <si>
    <r>
      <t xml:space="preserve">IZ RPO WP planuje przenieść z działania 2.1 </t>
    </r>
    <r>
      <rPr>
        <i/>
        <sz val="9"/>
        <rFont val="Arial"/>
        <family val="2"/>
        <charset val="238"/>
      </rPr>
      <t>Podniesienie efektywności i dostępności e-usług</t>
    </r>
    <r>
      <rPr>
        <sz val="9"/>
        <rFont val="Arial"/>
        <family val="2"/>
        <charset val="238"/>
      </rPr>
      <t xml:space="preserve"> (PI 2c) środki w wysokości</t>
    </r>
    <r>
      <rPr>
        <b/>
        <sz val="9"/>
        <rFont val="Arial"/>
        <family val="2"/>
        <charset val="238"/>
      </rPr>
      <t xml:space="preserve"> 4 862 353 euro</t>
    </r>
    <r>
      <rPr>
        <sz val="9"/>
        <rFont val="Arial"/>
        <family val="2"/>
        <charset val="238"/>
      </rPr>
      <t xml:space="preserve"> z kategorii interwencji</t>
    </r>
    <r>
      <rPr>
        <b/>
        <sz val="9"/>
        <rFont val="Arial"/>
        <family val="2"/>
        <charset val="238"/>
      </rPr>
      <t xml:space="preserve"> 081</t>
    </r>
    <r>
      <rPr>
        <sz val="9"/>
        <rFont val="Arial"/>
        <family val="2"/>
        <charset val="238"/>
      </rPr>
      <t>, w tym: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- kwotę</t>
    </r>
    <r>
      <rPr>
        <b/>
        <sz val="9"/>
        <rFont val="Arial"/>
        <family val="2"/>
        <charset val="238"/>
      </rPr>
      <t xml:space="preserve"> 2 301 146 euro</t>
    </r>
    <r>
      <rPr>
        <sz val="9"/>
        <rFont val="Arial"/>
        <family val="2"/>
        <charset val="238"/>
      </rPr>
      <t xml:space="preserve"> do poddziałania 4.3.2 </t>
    </r>
    <r>
      <rPr>
        <i/>
        <sz val="9"/>
        <rFont val="Arial"/>
        <family val="2"/>
        <charset val="238"/>
      </rPr>
      <t>Zaopatrzenie w wodę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(PI 6b), do kategorii interwencji</t>
    </r>
    <r>
      <rPr>
        <b/>
        <sz val="9"/>
        <rFont val="Arial"/>
        <family val="2"/>
        <charset val="238"/>
      </rPr>
      <t xml:space="preserve"> 020,
</t>
    </r>
    <r>
      <rPr>
        <sz val="9"/>
        <rFont val="Arial"/>
        <family val="2"/>
        <charset val="238"/>
      </rPr>
      <t xml:space="preserve">- kwotę </t>
    </r>
    <r>
      <rPr>
        <b/>
        <sz val="9"/>
        <rFont val="Arial"/>
        <family val="2"/>
        <charset val="238"/>
      </rPr>
      <t>2 561 207 euro</t>
    </r>
    <r>
      <rPr>
        <sz val="9"/>
        <rFont val="Arial"/>
        <family val="2"/>
        <charset val="238"/>
      </rPr>
      <t xml:space="preserve"> do działanie 4.4 </t>
    </r>
    <r>
      <rPr>
        <i/>
        <sz val="9"/>
        <rFont val="Arial"/>
        <family val="2"/>
        <charset val="238"/>
      </rPr>
      <t>Kultura</t>
    </r>
    <r>
      <rPr>
        <sz val="9"/>
        <rFont val="Arial"/>
        <family val="2"/>
        <charset val="238"/>
      </rPr>
      <t xml:space="preserve"> (PI 6c),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do kategorii interwencji</t>
    </r>
    <r>
      <rPr>
        <b/>
        <sz val="9"/>
        <rFont val="Arial"/>
        <family val="2"/>
        <charset val="238"/>
      </rPr>
      <t xml:space="preserve"> 094.</t>
    </r>
  </si>
  <si>
    <t>I kwartał 2021</t>
  </si>
  <si>
    <t>uchylono i przyjęto uchwałą 51/2018/XVIII, a następnie uchwałą 12/2021/XXV</t>
  </si>
  <si>
    <t>Uwagi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</si>
  <si>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</si>
  <si>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</si>
  <si>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</si>
  <si>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</si>
  <si>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</si>
  <si>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</si>
  <si>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</si>
  <si>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</si>
  <si>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</si>
  <si>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</si>
  <si>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</si>
  <si>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</si>
  <si>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</si>
  <si>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</si>
  <si>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</si>
  <si>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</si>
  <si>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</si>
  <si>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</si>
  <si>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</si>
  <si>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</si>
  <si>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</si>
  <si>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</si>
  <si>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</si>
  <si>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</si>
  <si>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</si>
  <si>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</si>
  <si>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</si>
  <si>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>Podkarpackie</t>
  </si>
  <si>
    <t>projekt pozakonkursowy</t>
  </si>
  <si>
    <t>Nie</t>
  </si>
  <si>
    <t>Województwo Podkarpackie</t>
  </si>
  <si>
    <t>Rzeszów</t>
  </si>
  <si>
    <t>Poprawa bezpieczeństwa epidemiologicznego na terenie województwa podkarpackiego w związku z pojawieniem się koronawirusa SARS-CoV-2</t>
  </si>
  <si>
    <t>Zakup aparatury medycznej i diagostycznej, zakup środków ochrony, prace remontowo-budowlane, zakup ambulansów medycznych i samochodów do transportu sanitarnego</t>
  </si>
  <si>
    <t>Tak</t>
  </si>
  <si>
    <t>Zespół Opieki Zdrowotnej W Dębicy</t>
  </si>
  <si>
    <t>Dębica</t>
  </si>
  <si>
    <t>Centrum Opieki Medycznej w Jarosławiu</t>
  </si>
  <si>
    <t>Jarosław</t>
  </si>
  <si>
    <t>Szpital Specjalistyczny w Jaśle</t>
  </si>
  <si>
    <t>Jasło</t>
  </si>
  <si>
    <t>Centrum Medyczne W Łańcucie sp. z o. o.</t>
  </si>
  <si>
    <t>Łańcut</t>
  </si>
  <si>
    <t>Szpital Specjalistyczny Im. Edmunda Biernackiego W Mielcu</t>
  </si>
  <si>
    <t>Mielec</t>
  </si>
  <si>
    <t>Wojewódzki Szpital im. Św. Ojca Pio w Przemyślu</t>
  </si>
  <si>
    <t>Przemyśl</t>
  </si>
  <si>
    <t>Sanok</t>
  </si>
  <si>
    <t>Samodzielne Publiczne Pogotowie Ratunkowe w Krośnie</t>
  </si>
  <si>
    <t>Krosno</t>
  </si>
  <si>
    <t>Powiatowa Stacja Pogotowia Ratunkowego Samodzielny Publiczny Zakład w Mielcu</t>
  </si>
  <si>
    <t>Wojewódzka Stacja Pogotowia Ratunkowego w Przemyślu Samodzielny Publiczny Zakład Opieki Zdrowotnej</t>
  </si>
  <si>
    <t>Wojewódzka Stacja Pogotowia Ratunkowego w Rzeszowie</t>
  </si>
  <si>
    <t>Bieszczadzkie Pogotowie Ratunkowe w Sanoku</t>
  </si>
  <si>
    <t>Kliniczny Szpital Wojewódzki nr 2 Im. Św.Jadwigi Królowej w Rzeszowie</t>
  </si>
  <si>
    <t>Samodzielny Publiczny Zespół Opieki Zdrowotnej nr 1 W Rzeszowie</t>
  </si>
  <si>
    <t>Wojewódzka Stacja Sanitarno-Epidemiologiczna w Rzeszowie</t>
  </si>
  <si>
    <t>Regionalne Centrum Krwiodawstwa i Krwiolecznictwa  w Rzeszowie</t>
  </si>
  <si>
    <t>Wojewódzki Szpital Podkarpacki im. Jana Pawła II w Krośnie</t>
  </si>
  <si>
    <t>Szpital Specjalistyczny w Brzozowie Podkarpacki Ośrodek Onkologiczny in. Ks. B. Markiewicza</t>
  </si>
  <si>
    <t>Brzozów</t>
  </si>
  <si>
    <t xml:space="preserve">Tabela 5. Wykaz działań na rzecz COVID-19 na podstawie informacji przekazanych do SKS </t>
  </si>
  <si>
    <t xml:space="preserve">Wszystkie działania realizowane w ramach projektu zostały uzgodnione  z Wojewodą Podkarpackim i Podkarpackim Państwowym Inspektorem Sanitarnym w ramach powołanego Komitetu Sterującego Projektu.
Partnerami w projekcie są podmioty lecznicze znajdujące się w Wykazie podmiotów udzielających świadczeń opieki zdrowotnej, w tym transportu sanitarnego, w związku z przeciwdziałaniem COVID-19, o którym mowa w Obwieszczeniu Wojewody Podkarpackiego nr 3 z dnia 23 marca 2020 r. z póżn. zm. oraz podmioty wskazane przez UM.  W grudniu 2020 roku złożono wniosek o rozszerzenie zakresu rzeczowego projektu o wartość 7 105 966,66 zł dofinansowania ze srodków UE. W grudniu 2020 roku złożono wniosek o rozszerzenie zakresu rzeczowego projektu o wartość 7 105 966,66 zł dofinansowania ze środków UE. W kolumnie 14 oraz 16 wskazana kwota uwzględnia przedmiotowe rozszerzenie zakresu rzeczowego projektu (27 112 393,94 zł + 7 105 966,66 zł).
</t>
  </si>
  <si>
    <t>Dane wg stanu na 31.12.2020 r. Proszę o weryfikację informacji</t>
  </si>
  <si>
    <t>Zakres</t>
  </si>
  <si>
    <t xml:space="preserve">Proszę o weryfykacją informacji. Nowe / zmienione informacje w stosunku do sprawozdania za 2019 r. zaznaczono kolorem żółtym. Tabela dotyczy PD przyjętych do końca 2020 r. i ujmuje również zgłoszone zmiany z wykorzystaniem formularza zmian. </t>
  </si>
  <si>
    <t xml:space="preserve">Proszę o podanie alokacji na poszczególne działania / poddziałania wg stanu na 31.12.2020 r. Proszę o wskazanie odpowiednio wkładu UE (EFS/EFRR), krajowego wkładu publicznego (w podziale na środki budżetu państwa, JST i inne) oraz środków prywatnych. </t>
  </si>
  <si>
    <t>Samodzielny Publiczny Zespół Opieki Zdrowotnej w Sanoku</t>
  </si>
  <si>
    <t>Samodzielny Publiczny Zespół Opieki Zdrowotnej
w Sanoku</t>
  </si>
  <si>
    <r>
      <t>Zgodnie z planami IP/IZ środki dedykowane wyłącznie obszarowi zdrowie 
-</t>
    </r>
    <r>
      <rPr>
        <b/>
        <sz val="14"/>
        <rFont val="Calibri"/>
        <family val="2"/>
        <charset val="238"/>
        <scheme val="minor"/>
      </rPr>
      <t xml:space="preserve"> </t>
    </r>
    <r>
      <rPr>
        <sz val="9"/>
        <rFont val="Arial"/>
        <family val="2"/>
        <charset val="238"/>
      </rPr>
      <t>budżet jst [euro]</t>
    </r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</si>
  <si>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</si>
  <si>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</si>
  <si>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</si>
  <si>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Profilaktyka, diagnostyka i kompleksowe leczenie chorób układu oddechowego z chirurgicznym i chemicznym leczeniem nowotworów klatki piersiowej na oddziałach klinicznych oraz rehabilitacją-etap I, II i III.</t>
  </si>
  <si>
    <t>12/2021/XXV</t>
  </si>
  <si>
    <t>XXV posiedzenie KS</t>
  </si>
  <si>
    <t>RPO WPK.8.K.7</t>
  </si>
  <si>
    <t>Szkolenia z zakresu opieki i rehabilitacji osób sprawujących opiekę nad osobami potrzebującymi wspracia w codziennym funkcjonowaniu (rodziny, opiekunowie prawni) oraz tworzenie i/lub funkcjonowanie wypożyczalni sprzętu pielęgnacyjnego, rehabilitacyjnego i wspomagającego w połączeniu z nauką ich obsługi i doradztwem w zakresie jego wykorzystania w celu tworzenia warunków do opieki domowej</t>
  </si>
  <si>
    <t>II kwartał 2021</t>
  </si>
  <si>
    <t>17/2021/XXVI</t>
  </si>
  <si>
    <t>XXVI posiedzenie KS</t>
  </si>
  <si>
    <t>RPO WPK.8.K.8</t>
  </si>
  <si>
    <t>13i</t>
  </si>
  <si>
    <t>Komentarz, np. konkurs potwórzony / unieważniony; projekt pozakonkursowy nie został przyjęty itp..</t>
  </si>
  <si>
    <t xml:space="preserve">Tabela 3. Wykaz działań na rzecz COVID-19 na podstawie informacji przekazanych do SKS </t>
  </si>
  <si>
    <t>Tabela 4: Ewaluacje w ochronie zdrowia</t>
  </si>
  <si>
    <t>TAK/NIE/NIE DOTYCZY</t>
  </si>
  <si>
    <t>Czy w 2021 r. realizowali Państwo ewaluację z zakresu ochrony zdrowia (w całości lub częściowo poświęconej wsparciu ze środków UE ochrony zdrowia)?</t>
  </si>
  <si>
    <t>Jeżeli tak proszę o krótką informację o wynikach ewaluacji (5 zdań)</t>
  </si>
  <si>
    <t xml:space="preserve">Tabela 5: Wybrane efekty działań </t>
  </si>
  <si>
    <t>Wartość osiągnięta (stan na 31.12.2021 r.)</t>
  </si>
  <si>
    <t>Wartość docelowa (stan na 31.12.2021 r.)</t>
  </si>
  <si>
    <t>Poziom wykonania wskaźnika [%]</t>
  </si>
  <si>
    <t>Komentarz</t>
  </si>
  <si>
    <t>Liczba podmiotów, które udostępniły on-line informacje sektora publicznego (szt.)</t>
  </si>
  <si>
    <t>Liczba osób objętych programem zdrowotnym dzięki EFS (os.)</t>
  </si>
  <si>
    <t>Liczba osób, które dzięki interwencji EFS zgłosiły się na badanie profilaktyczne (os.)</t>
  </si>
  <si>
    <t>Ludność objęta ulepszonymi usługami zdrowotnymi (os.)</t>
  </si>
  <si>
    <t>Liczba wspartych podmiotów leczniczych (szt.)</t>
  </si>
  <si>
    <t>Liczba usług publicznych udostępnionych  on-line o stopniu dojrzałości co najmniej 3 (szt.)</t>
  </si>
  <si>
    <t>Liczba osób zagrożonych ubóstwem lub wykluczeniem społecznym objętych usługami zdrowotnymi  w programie (os.)</t>
  </si>
  <si>
    <t>Liczba wspartych w programie miejsc świadczenia usług zdrowotnych, istniejących po zakończeniu projektu (szt.)</t>
  </si>
  <si>
    <t>W Działaniu 8.3 przewidziano realizację przedsięwzięć ukierunkowanych na tworzenie usług środowiskowych i opiekuńczych (w miejscu zamieszkania uczestnika lub w dziennych domach pomocy, klubach samopomocy) np. przy wykorzystaniu asystentów, dziennych opiekunów, likwidowaniu barier architektonicznych, teleopieki; realizację interwencji wspierających osoby opiekujące się starszą lub niepełnosprawną osobą zależną; tworzenie miejsc opieki dla osób potrzebujących wsparcia w codziennym funkcjonowaniu w nowo tworzonych lub istniejących ośrodkach zapewniających opiekę dzienną lub całodobową; wspomaganie mieszkalnictwa chronionego i wspomaganego poprzez tworzenie takich mieszkań i finansowanie pobytu w nich osób zagrożonych wykluczeniem społecznym. Zaplanowane interwencje, których celem była poprawa dostępności usług społecznych i usług zdrowotnych kompleksowo odpowiadają na zidentyfikowane problemy. Interwencja w obszarze wsparcia usług społecznych i zdrowotnych, charakteryzuje się wysoką skutecznością i jak wskazują wyniki badania występuje potrzeba dalszego rozwijania tego typu usług. Wyniki badania wskazują, że w kontekście nowej perspektywy finansowej niezbędne jest kontynuowanie wdrażania wypracowanych programów zdrowotnych, przede wszystkim finansowania usług zdrowia psychicznego, w tym opieki psychiatrycznej i psychologicznej. Zasadne będzie również zapewnienie wsparcia w obszarze zdrowia ze środków EFS+ w zakresie usług zdrowotnych, rehabilitacyjnych odnoszących się do schorzeń stanowiących główne przyczyny niezdolności do pracy, tj.: układów: krążenia, oddechowego, kostno-stawowo-mięśniowego, oraz chorób onkologicznych, np. zasadne będzie rozszerzenie form organizacyjnych opieki nad osobami starszymi i przewlekle chorymi o wsparcie ośrodków opieki paliatywnej. Wnioski z badania w obszarze dotychczasowej interwencji w ramach Działania 8.3 pozwalają na sfomułowanie wniosków dla okresu programowania 2021-2027 przede wszystkim w kontekście wsparcia procesu deinstytucjonalizacji - w ramach wsparcia procesu deinstytucjonalizacji, w celu przejścia od opieki realizowanej w instytucjach do opieki prowadzonej w społeczności lokalnej, środki EFS+ powinny zostać wykorzystywane do rozwoju oferty usług środowiskowych przy użyciu potencjału istniejącej infrastruktury usług całodobowych i zasobów pozostających w dyspozycji realizatorów tych usług.  Zalecono również podnoszenie umiejętności kadr usług opiekuńczych i asystenckich w ramach EFS.</t>
  </si>
  <si>
    <r>
      <rPr>
        <b/>
        <sz val="9"/>
        <color theme="1"/>
        <rFont val="Arial"/>
        <family val="2"/>
        <charset val="238"/>
      </rPr>
      <t>TAK,</t>
    </r>
    <r>
      <rPr>
        <sz val="9"/>
        <color theme="1"/>
        <rFont val="Arial"/>
        <family val="2"/>
        <charset val="238"/>
      </rPr>
      <t xml:space="preserve"> tematykę ochrony zdrowia poruszono w badaniu pn. </t>
    </r>
    <r>
      <rPr>
        <i/>
        <sz val="9"/>
        <color theme="1"/>
        <rFont val="Arial"/>
        <family val="2"/>
        <charset val="238"/>
      </rPr>
      <t xml:space="preserve">Ewaluacja wpływu RPO WP 2014-2020 w obszarze integracji społecznej, </t>
    </r>
    <r>
      <rPr>
        <sz val="9"/>
        <color theme="1"/>
        <rFont val="Arial"/>
        <family val="2"/>
        <charset val="238"/>
      </rPr>
      <t>gdzie jednym z obszarów objętych analizą przez Ewaluatora były:</t>
    </r>
    <r>
      <rPr>
        <i/>
        <sz val="9"/>
        <color theme="1"/>
        <rFont val="Arial"/>
        <family val="2"/>
        <charset val="238"/>
      </rPr>
      <t xml:space="preserve"> Usługi zdrowotne i usługi społeczne, w tym usługi wsparcia rodziny i pieczy zastępczej </t>
    </r>
    <r>
      <rPr>
        <sz val="9"/>
        <color theme="1"/>
        <rFont val="Arial"/>
        <family val="2"/>
        <charset val="238"/>
      </rPr>
      <t>(Działanie 8.3 Zwiększenie dostępu do usług społecznych i zdrowotnych)</t>
    </r>
  </si>
  <si>
    <t>-</t>
  </si>
  <si>
    <t>RPPK.11.01.00</t>
  </si>
  <si>
    <t>Podniesienie efektywności i dostępności e-usług - REACT-EU</t>
  </si>
  <si>
    <t xml:space="preserve">  </t>
  </si>
  <si>
    <t>Profilaktyka, diagnostyka i kompleksowe leczenie chorób układu oddechowego z chirurgicznym i chemicznym leczeniem nowotworów klatki piersiowej na oddziałach klinicznych oraz rehabilitacją.</t>
  </si>
  <si>
    <t>Kliniczny Szpital Wojewódzki nr 1 im. F. Chopina w Rzeszowie</t>
  </si>
  <si>
    <t>Przebudowa budynku Podkarpackiego Centrum Chorób Płuc w Rzeszowie, należącego do KSW nr 1 im. F. Chopina, wraz z wykonaniem niezbędnej infrastruktury technicznej, instalacji wewnętrznych oraz  zakup wyposażenia, w tym także sprzętu medycznego COVID-19.
Inwestycja ma na celu m. in. kompleksową przebudowę istniejącej Izby Przyjęć, umożliwi to kwalifikacje pretirage i triage oraz izolację pacjenta z chorobą zakaźną, w tym COVID-19.  Otworzenie oddziału rehablitacji pulmonologicznej.</t>
  </si>
  <si>
    <t>Niski postęp w osiągnięciu wartości docelowej wskaźnika wynika z okresu realizacji projektów (planowany termin zakończenia - 2021/ 2022 r.).
Jednocześnie należy mieć na uwadze, że jest to wskaźnik rezultatu w związku z czym efekty realizowanego wsparcia mogą zostać wykazane do roku czasu od zakończenia wdrażania projektu.
Biorąc pod uwagę powyższe, nie ma zagrożenia wykonania wskaźnika.</t>
  </si>
  <si>
    <t>Szacowana wartość docelowa z dofinansowanych projektów nie wskazuje na ryzyko nieosiągnięcia danego wskaźnika. Jednocześnie należy zaznaczyć, iż wskaźnik ten monitorowany jest do 4 tygodni po zakończeniu projektu. Do końca I kwartału 2022 r. 14 projektów w ramach których jest osiągany dany wskaźnik zostało zakończonych (zostały zatwierdzone końcowe wnioski o płatność).</t>
  </si>
  <si>
    <r>
      <t xml:space="preserve">IZ RPO WP planuje zmniejszenie alokacji środków UE w poddziałaniu 6.2.1 </t>
    </r>
    <r>
      <rPr>
        <i/>
        <sz val="9"/>
        <color theme="1"/>
        <rFont val="Arial"/>
        <family val="2"/>
        <charset val="238"/>
      </rPr>
      <t xml:space="preserve"> Infrastruktura ochrony zdrowia  </t>
    </r>
    <r>
      <rPr>
        <sz val="9"/>
        <color theme="1"/>
        <rFont val="Arial"/>
        <family val="2"/>
        <charset val="238"/>
      </rPr>
      <t>(PI 9a) o kwotę 470 000 euro</t>
    </r>
    <r>
      <rPr>
        <b/>
        <sz val="9"/>
        <color theme="1"/>
        <rFont val="Arial"/>
        <family val="2"/>
        <charset val="238"/>
      </rPr>
      <t xml:space="preserve">, </t>
    </r>
    <r>
      <rPr>
        <sz val="9"/>
        <color theme="1"/>
        <rFont val="Arial"/>
        <family val="2"/>
        <charset val="238"/>
      </rPr>
      <t xml:space="preserve">która zostanie przeniesiona do działania 3.1 </t>
    </r>
    <r>
      <rPr>
        <i/>
        <sz val="9"/>
        <color theme="1"/>
        <rFont val="Arial"/>
        <family val="2"/>
        <charset val="238"/>
      </rPr>
      <t>Rozwój OZE</t>
    </r>
    <r>
      <rPr>
        <sz val="9"/>
        <color theme="1"/>
        <rFont val="Arial"/>
        <family val="2"/>
        <charset val="238"/>
      </rPr>
      <t xml:space="preserve"> (w toku konsultacji roboczych w dniu 16 grudnia 2021 roku uzyskano zgodę KE na przedmiotowe przesunięcie).</t>
    </r>
  </si>
  <si>
    <t>W ramach programu RPO WP 2014-2020 w OP VIII nie wydzielono odrębnej alokacji dot. obszaru zdrowia, w związku z czym w podanych informacjach uwzględniono kwoty wynikające z alokacji ogłoszonych naborów. Kwoty te pomniejszono o wartości naborów, które wskutek nierozstrzygnięcia lub niewyczerpania alokacji zostały powtórzone, Do przeliczenia wartości na euro zastosowano kurs euro z grudnia 2021, tj. 4,6962.</t>
  </si>
  <si>
    <t>SUMA euro</t>
  </si>
  <si>
    <t>SUMA pln</t>
  </si>
  <si>
    <t>kurs</t>
  </si>
  <si>
    <t>SUMA</t>
  </si>
  <si>
    <t>Odnosząc się do Działania 2.1 Podniesienie efektywności i dostępności e-usług, alokacja wskazana w SzOOP z dnia 01.02.2022r. - 71 076 859 euro, obejmuje kilka obszarów wsparcia, tj. usługi i aplikacje w  zakresie e-administracji, dostęp do informacji sektora publicznego, a także obszar zdrowia. Zgodnie z zapisami Programu z dnia 29 grudnia 2021r. z całej alokacji Działania 2.1, tj. 71 076 859 euro na obszar zdrowia została przeznaczona kwota 17 211 337 euro (patrz:  tabela kategorii interwencji w OP2 w Programie, kategoria 081). Kwota alokacji wykazana w arkuszu jest zgodna z alokacją przypisaną w Programie do kategorii 081.</t>
  </si>
  <si>
    <r>
      <rPr>
        <strike/>
        <sz val="9"/>
        <color theme="1"/>
        <rFont val="Arial"/>
        <family val="2"/>
        <charset val="238"/>
      </rPr>
      <t xml:space="preserve">
</t>
    </r>
    <r>
      <rPr>
        <sz val="9"/>
        <color theme="1"/>
        <rFont val="Arial"/>
        <family val="2"/>
        <charset val="238"/>
      </rPr>
      <t>Województwo Podkarpackie</t>
    </r>
  </si>
  <si>
    <t>Poprawa bezpieczeństwa epidemiologicznego na terenie województwa podkarpackiego w związku z pojawieniem się koronawirusa SARS-CoV-2*</t>
  </si>
  <si>
    <r>
      <t xml:space="preserve">Wszystkie działania realizowane w ramach projektu zostały uzgodnione  z Wojewodą Podkarpackim i Podkarpackim Państwowym Inspektorem Sanitarnym w ramach powołanego Komitetu Sterującego Projektu.
Partnerami w projekcie są podmioty lecznicze znajdujące się w Wykazie podmiotów udzielających świadczeń opieki zdrowotnej, w tym transportu sanitarnego, w związku z przeciwdziałaniem COVID-19, o którym mowa w Obwieszczeniu Wojewody Podkarpackiego nr 3 z dnia 23 marca 2020 r. z póżn. zm. oraz podmioty wskazane przez UM.  W grudniu 2020 roku złożono wniosek o rozszerzenie zakresu rzeczowego projektu o wartość 7 105 966,66 zł dofinansowania ze srodków UE (aneks nr 1). </t>
    </r>
    <r>
      <rPr>
        <strike/>
        <sz val="9"/>
        <color theme="1"/>
        <rFont val="Arial"/>
        <family val="2"/>
        <charset val="238"/>
      </rPr>
      <t xml:space="preserve">
</t>
    </r>
    <r>
      <rPr>
        <sz val="9"/>
        <color theme="1"/>
        <rFont val="Arial"/>
        <family val="2"/>
        <charset val="238"/>
      </rPr>
      <t xml:space="preserve">W 2021 r. dwukrotnie aneksowano umowę  dla przedmiotowego projektu.  
Uchwałą Nr 284/5604/21 Zarządu Województwa Podkarpackiego w Rzeszowie z dnia 1 czerwca 2021 r. (aneks nr 2) wprowadzone zostały następujące zmiany:
rozszerzenie zakresu rzeczowego w odniesieniu do 4 spośród 18 partnerów realizujących projekt, tj.:
- Wojewódzkiego Szpitala im. Św. Ojca Pio w Przemyślu (zwiększenie wartości projektu o 4 372 720,00 zł),
- Klinicznego Szpitala Wojewódzkiego Nr 2 im. Św. Jadwigi Królowej w Rzeszowie (zwiększenie wartości projektu o 1 463 600,00 zł),
- Regionalnego Centrum Krwiodawstwa i Krwiolecznictwa (zwiększenie wartości projektu o 315 000,00 zł),
- Wojewódzkiego Szpitala Podkarpackiego im. Jana Pawła II w Krośnie (zwiększenie wartości projektu o 968 000,00 zł).
Wnioskowane rozszerzenie zakresu rzeczowego projektu dotyczyło zakupu dodatkowego sprzętu, aparatury medycznej oraz testów PCR przeznaczonych do działań mających na celu przeciwdziałanie rozprzestrzeniania się koronawirusa SARS-CoV-2 oraz ograniczenia wystąpienia negatywnych skutków COVID-19 na terenie Województwa Podkarpackiego. Wnioskowane zwiększenie kosztów kwalifikowalnych i dofinansowania ze środków EFRR wynosiło 7 119 320,00 zł.
Uchwałą Nr 309/6116/21 Zarządu Województwa Podkarpackiego w Rzeszowie z dnia 31 sierpnia 2021 r. (aneks nr 3) wprowadzone zostały następujące zmiany:
rozszerzenie zakresu rzeczowego w odniesieniu do 2 spośród 18 partnerów realizujących projekt, tj.:
- Wojewódzkiego Szpitala Podkarpackiego im. Jana Pawła II w Krośnie (zwiększenie wartości projektu o 1 080 000,00 zł),
- Zespołu Opieki Zdrowotnej w Dębicy.
Wnioskowane przez Wojewódzki Szpital Podkarpacki im. Jana Pawła II w Krośnie rozszerzenie zakresu rzeczowego projektu dotyczyło zakupu dodatkowych ambulansów transportowych (2 szt.), aparatu ultrasonograficznego, szafy do przechowywania bronchofiberoskopów oraz łóżka reanimacyjnego z oprzyrządowaniem (5 szt.) i wiązało się ze zwiększeniem wartości kosztów kwalifikowalnych i dofinansowania ze środków EFRR o 1 080 000,00 zł. Rozszerzenie zakresu rzeczowego wnioskowane przez Zespół Opieki Zdrowotnej w Dębicy dotyczyło natomiast zwiększenia ilości łóżek reanimacyjnych z oprzyrządowaniem (z 3 szt. na 8 szt.) i nie wiązało się ze zwiększeniem wartości wydatków kwalifikowalnych i dofinansowania w projekcie. Pierwotnie bowiem Zespół Opieki Zdrowotnej w Dębicy planował zakup 3 sztuk łóżek o wartości jednostkowej 35 000,00 zł brutto (łączna wartość 105 000,00 zł brutto), jednak ze względu na dynamiczną sytuację epidemologiczną zawnioskował o zakup 8 szt. łóżek o wartości jednostkowej brutto 13 125,00 zł (łączna wartość również wynosi 105 000,00 zł brutto). Wnioskowane zmiany zostały zaakceptowane przez Komitet Sterujący w dniu 29 stycznia 2021 r
W wyniku wprowadzonych zmian, montaż finansowy projektu przedstawia się następująco:
1) całkowita wartość projektu wynosi: 34 693 291,34 zł,
2) wydatki kwalifikowalne wynoszą: 34 639 232,40 zł,
3) dofinansowanie z EFRR wynosi: 34 639 232,40 zł,
4) wkład własny (obejmujący wydatki niekwalifikowalne) wynosi 54 058,94 zł.
Ponadto aktualnie przygotowywany jest kolejny aneks do umowy, w ramach którego zostanie dodanych do projektu 2 nowych partnerów (Kliniczny Szpital Wojewódzki nr 1 im. Fryderyka Chopina oraz Wojewódzki Szpital im. Zofii z Zamoyskich Tarnowskiej w Tarnobrzegu), zostanie wydłużony termin zakończenia realizacji projektu do 30 kwietnia 2022 r. oraz  zostaną przekazane oszczędności poprzetargowe (na podstawie zgody Komitetu Sterujacego Projektu z dnia 16 grudnia 2021 r.) na rzecz Wojewódzkiego Szpitala im. Św. Ojca Pio w Przemyślu, Wojewódzkiego Szpitala Podkarpackiego im. Jana Pawła II w Krośnie oraz dla Wojewódzkiego Szpitala im. Zofii z Zamoyskich Tarnowskiej w Tarnobrzegu.  
W kolumnie 15 i 17 wkład krajowy [PLN] została wpisana wartość 0, ponieważ w projekcie nie występują krajowe środki publiczne pochodzące z budżetu państwa ani z budżetu jednostek samorzadu terytorialnego. W ramach krajowych środków publicznych w projekcie wykazane zostały jedynie inne środki publiczne w wysokości 54 058,94 [PLN], które stanowią koszty niekwalifikowalne jednego z partnerów (niekwalifikowalny VAT). </t>
    </r>
  </si>
  <si>
    <t>Niniejszy projekt w wyniku podpisanego 30 czerwca 2021 r. aneksu do umowy oraz realokacji około 4,3 mln EUR został rozszerzony o działania antycovidowe polegające na niwelowaniu konsekwencji zdrowotnych wynikających z pandemii. IZ zaktualizowała w zw. z powyższym cele końcowe dla wybranych wskaźników oraz uwzględniła w aneksowanym projekcie wskaźniki niezbędne do monitorowania COVID-19.
Głównym celem realizowanego projektu jest  zapewnienie kompleksowości i ciągłości realizowanych świadczeń medycznych w zakresie chorób układu oddechowego na terenie województwa podkarpackiego. W wyniku rozszerzenia projektu o działania antycovidowe cel ten nie uległ zmianie, natomiast dostosowany został do sytuacji obecnie panującej na świecie i związany jest z przeciwdziałaniem rozprzestrzeniania się  wirusa  SARS-CoV-2. Realizacja inwestycji o zwiększonym zakresie w całości pozwoli na przygotowanie wszystkich komórek szpitalnych do przyjęcia pacjentów po przebytej chorobie COVID-19. 
W kolumnie 15 wkład krajowy [PLN] wpisana została wartość krajowych środków publicznych (21 142 551,85 PLN) objemująca środki z budżetu państwa (13 604 930,52 PLN) oraz środki z budżetu jednostek samorządu terytorialnego (7 537 621,33 PLN).</t>
  </si>
  <si>
    <r>
      <t>*Zgodnie z wnioskiem złożonym w grudniu 2021 do Departamentu Wdrażania Projektów Infrastrukturalnych tut. Urzędu został rozszerzony zakres rzeczowy projektu pn.: „</t>
    </r>
    <r>
      <rPr>
        <i/>
        <sz val="9"/>
        <color theme="1"/>
        <rFont val="Arial"/>
        <family val="2"/>
        <charset val="238"/>
      </rPr>
      <t>Poprawa bezpieczeństwa epidemiologicznego na terenie województwa podkarpackiego w związku z pojawieniem się koronawirusa SARS-CoV-2</t>
    </r>
    <r>
      <rPr>
        <sz val="9"/>
        <color theme="1"/>
        <rFont val="Arial"/>
        <family val="2"/>
        <charset val="238"/>
      </rPr>
      <t>” oraz dodano dwóch nowych parterów. Jednocześnie informujemy, iż uzyskaliśmy wstępną zgodę na rozszerenie zakresu jednak nie została jeszcze przyjęta uchwała wprowadzająca zmiany w decyzji o dofinansowaniu.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</si>
</sst>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z_ł_-;\-* #,##0.00\ _z_ł_-;_-* &quot;-&quot;??\ _z_ł_-;_-@_-"/>
    <numFmt numFmtId="165" formatCode="0.00000"/>
    <numFmt numFmtId="166" formatCode="0.00000%"/>
    <numFmt numFmtId="167" formatCode="#,##0.00_ ;\-#,##0.00\ 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u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trike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9">
    <xf numFmtId="0" fontId="0" fillId="0" borderId="0" xfId="0"/>
    <xf numFmtId="0" fontId="0" fillId="0" borderId="0" xfId="0" applyFill="1"/>
    <xf numFmtId="164" fontId="0" fillId="0" borderId="0" xfId="1" applyFont="1"/>
    <xf numFmtId="4" fontId="4" fillId="0" borderId="0" xfId="0" applyNumberFormat="1" applyFont="1"/>
    <xf numFmtId="0" fontId="4" fillId="0" borderId="0" xfId="0" applyFont="1" applyFill="1"/>
    <xf numFmtId="0" fontId="4" fillId="0" borderId="0" xfId="0" applyFont="1"/>
    <xf numFmtId="4" fontId="0" fillId="0" borderId="0" xfId="0" applyNumberForma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/>
    <xf numFmtId="0" fontId="9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9" fillId="2" borderId="1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7" fillId="2" borderId="17" xfId="0" applyFont="1" applyFill="1" applyBorder="1" applyAlignment="1">
      <alignment horizontal="left" vertical="top" wrapText="1"/>
    </xf>
    <xf numFmtId="0" fontId="7" fillId="2" borderId="18" xfId="0" applyFont="1" applyFill="1" applyBorder="1" applyAlignment="1">
      <alignment horizontal="left" vertical="top" wrapText="1"/>
    </xf>
    <xf numFmtId="0" fontId="9" fillId="0" borderId="0" xfId="0" applyFont="1"/>
    <xf numFmtId="0" fontId="12" fillId="0" borderId="0" xfId="0" applyFont="1"/>
    <xf numFmtId="4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164" fontId="14" fillId="0" borderId="0" xfId="1" applyFont="1"/>
    <xf numFmtId="0" fontId="14" fillId="0" borderId="0" xfId="0" applyFont="1" applyAlignment="1">
      <alignment wrapText="1"/>
    </xf>
    <xf numFmtId="0" fontId="11" fillId="0" borderId="1" xfId="0" applyFont="1" applyFill="1" applyBorder="1" applyAlignment="1">
      <alignment horizontal="left" vertical="top" wrapText="1"/>
    </xf>
    <xf numFmtId="4" fontId="11" fillId="0" borderId="1" xfId="1" applyNumberFormat="1" applyFont="1" applyFill="1" applyBorder="1" applyAlignment="1">
      <alignment horizontal="right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9" fillId="0" borderId="0" xfId="0" applyFont="1" applyAlignment="1">
      <alignment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>
      <alignment horizontal="right" vertical="top" wrapText="1"/>
    </xf>
    <xf numFmtId="0" fontId="0" fillId="0" borderId="0" xfId="0" applyAlignment="1">
      <alignment horizontal="left"/>
    </xf>
    <xf numFmtId="0" fontId="9" fillId="0" borderId="11" xfId="0" applyFont="1" applyFill="1" applyBorder="1" applyAlignment="1">
      <alignment vertical="top" wrapText="1"/>
    </xf>
    <xf numFmtId="164" fontId="9" fillId="0" borderId="1" xfId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11" fillId="0" borderId="1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4" xfId="0" applyFont="1" applyFill="1" applyBorder="1" applyAlignment="1">
      <alignment vertical="center"/>
    </xf>
    <xf numFmtId="0" fontId="11" fillId="0" borderId="14" xfId="0" quotePrefix="1" applyFont="1" applyFill="1" applyBorder="1" applyAlignment="1">
      <alignment horizontal="center" vertical="center"/>
    </xf>
    <xf numFmtId="4" fontId="11" fillId="0" borderId="14" xfId="0" applyNumberFormat="1" applyFont="1" applyFill="1" applyBorder="1" applyAlignment="1">
      <alignment vertical="center"/>
    </xf>
    <xf numFmtId="0" fontId="11" fillId="2" borderId="12" xfId="0" applyFont="1" applyFill="1" applyBorder="1" applyAlignment="1">
      <alignment horizontal="center" vertical="top" wrapText="1"/>
    </xf>
    <xf numFmtId="0" fontId="11" fillId="3" borderId="12" xfId="0" applyFont="1" applyFill="1" applyBorder="1" applyAlignment="1">
      <alignment horizontal="left" vertical="center" wrapText="1"/>
    </xf>
    <xf numFmtId="0" fontId="11" fillId="3" borderId="15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left" vertical="top" wrapText="1"/>
    </xf>
    <xf numFmtId="4" fontId="11" fillId="5" borderId="1" xfId="1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horizontal="left"/>
    </xf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20" fillId="6" borderId="1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1" fillId="7" borderId="1" xfId="0" applyFont="1" applyFill="1" applyBorder="1" applyAlignment="1">
      <alignment horizontal="left" vertical="center" wrapText="1"/>
    </xf>
    <xf numFmtId="0" fontId="21" fillId="7" borderId="1" xfId="0" applyFont="1" applyFill="1" applyBorder="1" applyAlignment="1">
      <alignment horizontal="left" vertical="center"/>
    </xf>
    <xf numFmtId="0" fontId="21" fillId="7" borderId="1" xfId="0" applyFont="1" applyFill="1" applyBorder="1" applyAlignment="1">
      <alignment horizontal="center" vertical="center"/>
    </xf>
    <xf numFmtId="0" fontId="21" fillId="7" borderId="19" xfId="0" applyFont="1" applyFill="1" applyBorder="1" applyAlignment="1">
      <alignment vertical="center"/>
    </xf>
    <xf numFmtId="0" fontId="21" fillId="0" borderId="24" xfId="0" applyFont="1" applyBorder="1" applyAlignment="1">
      <alignment horizontal="left" vertical="center"/>
    </xf>
    <xf numFmtId="4" fontId="21" fillId="3" borderId="1" xfId="0" applyNumberFormat="1" applyFont="1" applyFill="1" applyBorder="1" applyAlignment="1">
      <alignment vertical="center"/>
    </xf>
    <xf numFmtId="0" fontId="21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left" vertical="center"/>
    </xf>
    <xf numFmtId="0" fontId="21" fillId="3" borderId="19" xfId="0" applyFont="1" applyFill="1" applyBorder="1" applyAlignment="1">
      <alignment vertical="center"/>
    </xf>
    <xf numFmtId="0" fontId="21" fillId="3" borderId="1" xfId="0" applyFont="1" applyFill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/>
    </xf>
    <xf numFmtId="0" fontId="21" fillId="3" borderId="9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43" fontId="23" fillId="8" borderId="1" xfId="2" applyFont="1" applyFill="1" applyBorder="1" applyAlignment="1">
      <alignment horizontal="right" vertical="center"/>
    </xf>
    <xf numFmtId="4" fontId="23" fillId="8" borderId="1" xfId="2" applyNumberFormat="1" applyFont="1" applyFill="1" applyBorder="1" applyAlignment="1">
      <alignment horizontal="right" vertical="center"/>
    </xf>
    <xf numFmtId="0" fontId="24" fillId="7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top"/>
    </xf>
    <xf numFmtId="164" fontId="21" fillId="0" borderId="0" xfId="0" applyNumberFormat="1" applyFont="1" applyAlignment="1">
      <alignment horizontal="center" vertical="center" wrapText="1"/>
    </xf>
    <xf numFmtId="0" fontId="21" fillId="3" borderId="0" xfId="0" applyFont="1" applyFill="1" applyAlignment="1">
      <alignment vertical="center" wrapText="1"/>
    </xf>
    <xf numFmtId="4" fontId="12" fillId="0" borderId="0" xfId="0" applyNumberFormat="1" applyFont="1" applyAlignment="1">
      <alignment horizontal="left" vertical="top"/>
    </xf>
    <xf numFmtId="0" fontId="16" fillId="0" borderId="0" xfId="0" applyFont="1"/>
    <xf numFmtId="0" fontId="21" fillId="0" borderId="0" xfId="0" applyFont="1"/>
    <xf numFmtId="0" fontId="26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left" vertical="top" wrapText="1"/>
    </xf>
    <xf numFmtId="0" fontId="28" fillId="0" borderId="0" xfId="0" applyFont="1"/>
    <xf numFmtId="0" fontId="11" fillId="2" borderId="1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2" fillId="0" borderId="0" xfId="0" applyFont="1" applyFill="1"/>
    <xf numFmtId="164" fontId="12" fillId="0" borderId="0" xfId="1" applyFont="1"/>
    <xf numFmtId="164" fontId="29" fillId="0" borderId="0" xfId="1" applyFont="1" applyFill="1"/>
    <xf numFmtId="0" fontId="29" fillId="0" borderId="0" xfId="0" applyFont="1" applyFill="1"/>
    <xf numFmtId="0" fontId="29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9" fillId="2" borderId="22" xfId="0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0" fontId="24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12" fillId="11" borderId="0" xfId="0" applyFont="1" applyFill="1"/>
    <xf numFmtId="0" fontId="21" fillId="11" borderId="0" xfId="0" applyFont="1" applyFill="1" applyAlignment="1">
      <alignment horizontal="center" vertical="center" wrapText="1"/>
    </xf>
    <xf numFmtId="0" fontId="16" fillId="11" borderId="17" xfId="0" applyFont="1" applyFill="1" applyBorder="1" applyAlignment="1">
      <alignment horizontal="left" vertical="top" wrapText="1"/>
    </xf>
    <xf numFmtId="0" fontId="16" fillId="11" borderId="18" xfId="0" applyFont="1" applyFill="1" applyBorder="1" applyAlignment="1">
      <alignment horizontal="left" vertical="top" wrapText="1"/>
    </xf>
    <xf numFmtId="0" fontId="30" fillId="0" borderId="0" xfId="0" applyFont="1"/>
    <xf numFmtId="0" fontId="31" fillId="2" borderId="12" xfId="0" applyFont="1" applyFill="1" applyBorder="1" applyAlignment="1">
      <alignment horizontal="center" vertical="top" wrapText="1"/>
    </xf>
    <xf numFmtId="0" fontId="31" fillId="2" borderId="26" xfId="0" applyFont="1" applyFill="1" applyBorder="1" applyAlignment="1">
      <alignment horizontal="center" vertical="top" wrapText="1"/>
    </xf>
    <xf numFmtId="0" fontId="31" fillId="2" borderId="19" xfId="0" applyFont="1" applyFill="1" applyBorder="1" applyAlignment="1">
      <alignment horizontal="center" vertical="top" wrapText="1"/>
    </xf>
    <xf numFmtId="0" fontId="31" fillId="2" borderId="19" xfId="0" applyFont="1" applyFill="1" applyBorder="1" applyAlignment="1">
      <alignment horizontal="center" vertical="center" wrapText="1"/>
    </xf>
    <xf numFmtId="0" fontId="6" fillId="0" borderId="0" xfId="0" applyFont="1"/>
    <xf numFmtId="0" fontId="16" fillId="0" borderId="0" xfId="0" applyFont="1"/>
    <xf numFmtId="0" fontId="25" fillId="0" borderId="0" xfId="0" applyFont="1"/>
    <xf numFmtId="0" fontId="6" fillId="0" borderId="0" xfId="0" applyFont="1"/>
    <xf numFmtId="4" fontId="12" fillId="0" borderId="0" xfId="0" applyNumberFormat="1" applyFont="1"/>
    <xf numFmtId="10" fontId="12" fillId="0" borderId="0" xfId="0" applyNumberFormat="1" applyFont="1"/>
    <xf numFmtId="10" fontId="12" fillId="0" borderId="0" xfId="0" applyNumberFormat="1" applyFont="1" applyAlignment="1">
      <alignment horizontal="left" vertical="center"/>
    </xf>
    <xf numFmtId="10" fontId="12" fillId="12" borderId="0" xfId="0" applyNumberFormat="1" applyFont="1" applyFill="1"/>
    <xf numFmtId="10" fontId="28" fillId="12" borderId="0" xfId="0" applyNumberFormat="1" applyFont="1" applyFill="1"/>
    <xf numFmtId="0" fontId="12" fillId="12" borderId="0" xfId="0" applyFont="1" applyFill="1"/>
    <xf numFmtId="4" fontId="26" fillId="0" borderId="0" xfId="0" applyNumberFormat="1" applyFont="1"/>
    <xf numFmtId="4" fontId="26" fillId="0" borderId="0" xfId="0" applyNumberFormat="1" applyFont="1" applyAlignment="1">
      <alignment horizontal="left" vertical="center"/>
    </xf>
    <xf numFmtId="4" fontId="26" fillId="12" borderId="0" xfId="0" applyNumberFormat="1" applyFont="1" applyFill="1"/>
    <xf numFmtId="10" fontId="12" fillId="13" borderId="0" xfId="0" applyNumberFormat="1" applyFont="1" applyFill="1"/>
    <xf numFmtId="10" fontId="28" fillId="13" borderId="0" xfId="0" applyNumberFormat="1" applyFont="1" applyFill="1"/>
    <xf numFmtId="0" fontId="12" fillId="13" borderId="0" xfId="0" applyFont="1" applyFill="1"/>
    <xf numFmtId="0" fontId="28" fillId="13" borderId="0" xfId="0" applyFont="1" applyFill="1"/>
    <xf numFmtId="4" fontId="26" fillId="13" borderId="0" xfId="0" applyNumberFormat="1" applyFont="1" applyFill="1"/>
    <xf numFmtId="165" fontId="12" fillId="0" borderId="0" xfId="0" applyNumberFormat="1" applyFont="1"/>
    <xf numFmtId="165" fontId="12" fillId="0" borderId="0" xfId="0" applyNumberFormat="1" applyFont="1" applyAlignment="1">
      <alignment horizontal="left" vertical="center"/>
    </xf>
    <xf numFmtId="166" fontId="12" fillId="12" borderId="0" xfId="0" applyNumberFormat="1" applyFont="1" applyFill="1"/>
    <xf numFmtId="166" fontId="12" fillId="13" borderId="0" xfId="0" applyNumberFormat="1" applyFont="1" applyFill="1"/>
    <xf numFmtId="0" fontId="16" fillId="0" borderId="0" xfId="0" applyFont="1"/>
    <xf numFmtId="4" fontId="9" fillId="0" borderId="1" xfId="0" applyNumberFormat="1" applyFont="1" applyFill="1" applyBorder="1" applyAlignment="1">
      <alignment vertical="center"/>
    </xf>
    <xf numFmtId="4" fontId="9" fillId="0" borderId="19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/>
    <xf numFmtId="4" fontId="9" fillId="0" borderId="22" xfId="0" applyNumberFormat="1" applyFont="1" applyFill="1" applyBorder="1" applyAlignment="1"/>
    <xf numFmtId="4" fontId="9" fillId="0" borderId="1" xfId="0" applyNumberFormat="1" applyFont="1" applyBorder="1" applyAlignment="1"/>
    <xf numFmtId="4" fontId="9" fillId="0" borderId="19" xfId="0" applyNumberFormat="1" applyFont="1" applyFill="1" applyBorder="1" applyAlignment="1"/>
    <xf numFmtId="4" fontId="9" fillId="0" borderId="24" xfId="0" applyNumberFormat="1" applyFont="1" applyFill="1" applyBorder="1" applyAlignment="1"/>
    <xf numFmtId="4" fontId="11" fillId="0" borderId="1" xfId="1" applyNumberFormat="1" applyFont="1" applyFill="1" applyBorder="1" applyAlignment="1">
      <alignment horizontal="right" wrapText="1"/>
    </xf>
    <xf numFmtId="4" fontId="11" fillId="0" borderId="1" xfId="0" applyNumberFormat="1" applyFont="1" applyFill="1" applyBorder="1" applyAlignment="1">
      <alignment horizontal="right" wrapText="1"/>
    </xf>
    <xf numFmtId="3" fontId="9" fillId="0" borderId="1" xfId="0" applyNumberFormat="1" applyFont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11" borderId="19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9" fillId="11" borderId="20" xfId="0" applyFont="1" applyFill="1" applyBorder="1" applyAlignment="1">
      <alignment horizontal="center" vertical="center" wrapText="1"/>
    </xf>
    <xf numFmtId="0" fontId="9" fillId="11" borderId="19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3" fontId="7" fillId="0" borderId="19" xfId="0" applyNumberFormat="1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10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horizontal="left" vertical="center"/>
    </xf>
    <xf numFmtId="0" fontId="9" fillId="10" borderId="1" xfId="0" applyFont="1" applyFill="1" applyBorder="1" applyAlignment="1">
      <alignment horizontal="left" vertical="center" wrapText="1"/>
    </xf>
    <xf numFmtId="43" fontId="7" fillId="0" borderId="1" xfId="2" applyFont="1" applyFill="1" applyBorder="1" applyAlignment="1">
      <alignment horizontal="right" vertical="center"/>
    </xf>
    <xf numFmtId="4" fontId="7" fillId="0" borderId="1" xfId="2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9" fillId="0" borderId="19" xfId="0" applyFont="1" applyFill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4" xfId="0" applyFont="1" applyBorder="1" applyAlignment="1">
      <alignment horizontal="left" vertical="center"/>
    </xf>
    <xf numFmtId="0" fontId="9" fillId="3" borderId="0" xfId="0" applyFont="1" applyFill="1" applyAlignment="1">
      <alignment vertical="center" wrapText="1"/>
    </xf>
    <xf numFmtId="0" fontId="9" fillId="0" borderId="1" xfId="0" applyFont="1" applyFill="1" applyBorder="1" applyAlignment="1">
      <alignment horizontal="left" vertical="center"/>
    </xf>
    <xf numFmtId="0" fontId="9" fillId="3" borderId="19" xfId="0" applyFont="1" applyFill="1" applyBorder="1" applyAlignment="1">
      <alignment vertical="center"/>
    </xf>
    <xf numFmtId="0" fontId="9" fillId="3" borderId="1" xfId="0" applyFont="1" applyFill="1" applyBorder="1" applyAlignment="1">
      <alignment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/>
    </xf>
    <xf numFmtId="0" fontId="9" fillId="3" borderId="20" xfId="0" applyFont="1" applyFill="1" applyBorder="1" applyAlignment="1">
      <alignment vertical="center" wrapText="1"/>
    </xf>
    <xf numFmtId="0" fontId="9" fillId="0" borderId="19" xfId="0" applyFont="1" applyBorder="1" applyAlignment="1">
      <alignment horizontal="left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/>
    <xf numFmtId="4" fontId="9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3" fontId="12" fillId="3" borderId="0" xfId="0" applyNumberFormat="1" applyFont="1" applyFill="1"/>
    <xf numFmtId="0" fontId="16" fillId="0" borderId="25" xfId="0" applyFont="1" applyBorder="1" applyAlignment="1"/>
    <xf numFmtId="0" fontId="16" fillId="0" borderId="0" xfId="0" applyFont="1" applyAlignment="1"/>
    <xf numFmtId="4" fontId="9" fillId="0" borderId="14" xfId="0" applyNumberFormat="1" applyFont="1" applyFill="1" applyBorder="1" applyAlignment="1"/>
    <xf numFmtId="0" fontId="11" fillId="0" borderId="11" xfId="0" applyFont="1" applyBorder="1" applyAlignment="1"/>
    <xf numFmtId="0" fontId="11" fillId="0" borderId="1" xfId="0" applyFont="1" applyBorder="1" applyAlignment="1">
      <alignment wrapText="1"/>
    </xf>
    <xf numFmtId="0" fontId="11" fillId="0" borderId="1" xfId="0" applyFont="1" applyFill="1" applyBorder="1" applyAlignment="1"/>
    <xf numFmtId="49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11" xfId="0" applyFont="1" applyFill="1" applyBorder="1" applyAlignment="1"/>
    <xf numFmtId="0" fontId="11" fillId="0" borderId="1" xfId="0" applyFont="1" applyBorder="1" applyAlignment="1">
      <alignment horizontal="center"/>
    </xf>
    <xf numFmtId="0" fontId="11" fillId="0" borderId="26" xfId="0" applyFont="1" applyBorder="1" applyAlignment="1"/>
    <xf numFmtId="0" fontId="11" fillId="0" borderId="19" xfId="0" applyFont="1" applyBorder="1" applyAlignment="1">
      <alignment wrapText="1"/>
    </xf>
    <xf numFmtId="0" fontId="11" fillId="0" borderId="19" xfId="0" applyFont="1" applyFill="1" applyBorder="1" applyAlignment="1"/>
    <xf numFmtId="0" fontId="11" fillId="0" borderId="19" xfId="0" applyFont="1" applyFill="1" applyBorder="1" applyAlignment="1">
      <alignment horizontal="center"/>
    </xf>
    <xf numFmtId="49" fontId="11" fillId="0" borderId="19" xfId="0" applyNumberFormat="1" applyFont="1" applyFill="1" applyBorder="1" applyAlignment="1">
      <alignment horizontal="center"/>
    </xf>
    <xf numFmtId="0" fontId="11" fillId="0" borderId="13" xfId="0" applyFont="1" applyBorder="1" applyAlignment="1"/>
    <xf numFmtId="0" fontId="11" fillId="0" borderId="14" xfId="0" applyFont="1" applyBorder="1" applyAlignment="1">
      <alignment wrapText="1"/>
    </xf>
    <xf numFmtId="0" fontId="11" fillId="0" borderId="14" xfId="0" applyFont="1" applyFill="1" applyBorder="1" applyAlignment="1"/>
    <xf numFmtId="0" fontId="11" fillId="0" borderId="14" xfId="0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left" wrapText="1"/>
    </xf>
    <xf numFmtId="0" fontId="9" fillId="3" borderId="12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left" wrapText="1"/>
    </xf>
    <xf numFmtId="0" fontId="9" fillId="3" borderId="15" xfId="0" applyFont="1" applyFill="1" applyBorder="1" applyAlignment="1">
      <alignment horizontal="center" wrapText="1"/>
    </xf>
    <xf numFmtId="4" fontId="35" fillId="14" borderId="30" xfId="0" applyNumberFormat="1" applyFont="1" applyFill="1" applyBorder="1" applyAlignment="1">
      <alignment horizontal="center"/>
    </xf>
    <xf numFmtId="4" fontId="35" fillId="14" borderId="29" xfId="0" applyNumberFormat="1" applyFont="1" applyFill="1" applyBorder="1" applyAlignment="1">
      <alignment horizontal="center"/>
    </xf>
    <xf numFmtId="0" fontId="36" fillId="0" borderId="0" xfId="0" applyFont="1"/>
    <xf numFmtId="0" fontId="36" fillId="0" borderId="0" xfId="0" applyFont="1" applyFill="1"/>
    <xf numFmtId="0" fontId="36" fillId="16" borderId="35" xfId="0" applyFont="1" applyFill="1" applyBorder="1"/>
    <xf numFmtId="0" fontId="36" fillId="16" borderId="36" xfId="0" applyFont="1" applyFill="1" applyBorder="1"/>
    <xf numFmtId="4" fontId="36" fillId="0" borderId="0" xfId="0" applyNumberFormat="1" applyFont="1"/>
    <xf numFmtId="4" fontId="35" fillId="15" borderId="37" xfId="0" applyNumberFormat="1" applyFont="1" applyFill="1" applyBorder="1"/>
    <xf numFmtId="0" fontId="16" fillId="11" borderId="16" xfId="0" applyFont="1" applyFill="1" applyBorder="1" applyAlignment="1">
      <alignment horizontal="left" vertical="top" wrapText="1"/>
    </xf>
    <xf numFmtId="0" fontId="11" fillId="0" borderId="13" xfId="0" applyFont="1" applyFill="1" applyBorder="1" applyAlignment="1">
      <alignment wrapText="1"/>
    </xf>
    <xf numFmtId="4" fontId="11" fillId="0" borderId="14" xfId="0" applyNumberFormat="1" applyFont="1" applyFill="1" applyBorder="1" applyAlignment="1">
      <alignment horizontal="right" wrapText="1"/>
    </xf>
    <xf numFmtId="0" fontId="11" fillId="17" borderId="37" xfId="0" applyFont="1" applyFill="1" applyBorder="1" applyAlignment="1">
      <alignment horizontal="center" wrapText="1"/>
    </xf>
    <xf numFmtId="0" fontId="11" fillId="0" borderId="1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1" fillId="0" borderId="12" xfId="0" applyFont="1" applyFill="1" applyBorder="1" applyAlignment="1">
      <alignment horizontal="left" wrapText="1"/>
    </xf>
    <xf numFmtId="0" fontId="11" fillId="0" borderId="1" xfId="0" applyNumberFormat="1" applyFont="1" applyFill="1" applyBorder="1" applyAlignment="1">
      <alignment horizontal="left" wrapText="1"/>
    </xf>
    <xf numFmtId="0" fontId="11" fillId="0" borderId="12" xfId="0" applyNumberFormat="1" applyFont="1" applyFill="1" applyBorder="1" applyAlignment="1">
      <alignment horizontal="left" wrapText="1"/>
    </xf>
    <xf numFmtId="0" fontId="11" fillId="0" borderId="11" xfId="0" applyFont="1" applyFill="1" applyBorder="1" applyAlignment="1">
      <alignment wrapText="1"/>
    </xf>
    <xf numFmtId="164" fontId="11" fillId="0" borderId="1" xfId="1" applyFont="1" applyFill="1" applyBorder="1" applyAlignment="1">
      <alignment wrapText="1"/>
    </xf>
    <xf numFmtId="0" fontId="9" fillId="0" borderId="1" xfId="0" applyFont="1" applyFill="1" applyBorder="1" applyAlignment="1"/>
    <xf numFmtId="14" fontId="9" fillId="0" borderId="1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9" fillId="0" borderId="12" xfId="0" applyFont="1" applyFill="1" applyBorder="1" applyAlignment="1"/>
    <xf numFmtId="0" fontId="9" fillId="0" borderId="14" xfId="0" applyFont="1" applyFill="1" applyBorder="1" applyAlignment="1"/>
    <xf numFmtId="0" fontId="9" fillId="0" borderId="14" xfId="0" applyFont="1" applyFill="1" applyBorder="1" applyAlignment="1">
      <alignment horizontal="left" wrapText="1"/>
    </xf>
    <xf numFmtId="14" fontId="9" fillId="0" borderId="14" xfId="0" applyNumberFormat="1" applyFont="1" applyFill="1" applyBorder="1" applyAlignment="1">
      <alignment horizontal="left" wrapText="1"/>
    </xf>
    <xf numFmtId="49" fontId="9" fillId="0" borderId="14" xfId="0" applyNumberFormat="1" applyFont="1" applyFill="1" applyBorder="1" applyAlignment="1">
      <alignment horizontal="left" wrapText="1"/>
    </xf>
    <xf numFmtId="0" fontId="9" fillId="0" borderId="14" xfId="0" applyFont="1" applyFill="1" applyBorder="1" applyAlignment="1">
      <alignment horizontal="left"/>
    </xf>
    <xf numFmtId="0" fontId="9" fillId="0" borderId="15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14" xfId="0" applyFont="1" applyFill="1" applyBorder="1" applyAlignment="1">
      <alignment wrapText="1"/>
    </xf>
    <xf numFmtId="4" fontId="16" fillId="15" borderId="27" xfId="0" applyNumberFormat="1" applyFont="1" applyFill="1" applyBorder="1"/>
    <xf numFmtId="0" fontId="9" fillId="0" borderId="11" xfId="0" applyFont="1" applyBorder="1" applyAlignment="1">
      <alignment vertical="top" wrapText="1"/>
    </xf>
    <xf numFmtId="3" fontId="9" fillId="0" borderId="12" xfId="0" applyNumberFormat="1" applyFont="1" applyBorder="1" applyAlignment="1">
      <alignment horizontal="left" vertical="top" wrapText="1"/>
    </xf>
    <xf numFmtId="0" fontId="9" fillId="0" borderId="13" xfId="0" applyFont="1" applyBorder="1" applyAlignment="1">
      <alignment vertical="top" wrapText="1"/>
    </xf>
    <xf numFmtId="0" fontId="9" fillId="0" borderId="15" xfId="0" applyFont="1" applyBorder="1" applyAlignment="1">
      <alignment vertical="top" wrapText="1"/>
    </xf>
    <xf numFmtId="0" fontId="9" fillId="0" borderId="38" xfId="0" applyFont="1" applyBorder="1" applyAlignment="1">
      <alignment vertical="center" wrapText="1"/>
    </xf>
    <xf numFmtId="0" fontId="14" fillId="0" borderId="39" xfId="0" applyFont="1" applyBorder="1"/>
    <xf numFmtId="0" fontId="9" fillId="0" borderId="39" xfId="0" applyFont="1" applyFill="1" applyBorder="1" applyAlignment="1">
      <alignment vertical="top" wrapText="1"/>
    </xf>
    <xf numFmtId="0" fontId="9" fillId="0" borderId="40" xfId="0" applyFont="1" applyBorder="1" applyAlignment="1">
      <alignment vertical="center" wrapText="1"/>
    </xf>
    <xf numFmtId="3" fontId="9" fillId="0" borderId="14" xfId="0" applyNumberFormat="1" applyFont="1" applyBorder="1" applyAlignment="1">
      <alignment horizontal="center" vertical="center"/>
    </xf>
    <xf numFmtId="9" fontId="9" fillId="0" borderId="14" xfId="0" applyNumberFormat="1" applyFont="1" applyBorder="1" applyAlignment="1">
      <alignment horizontal="center" vertical="center"/>
    </xf>
    <xf numFmtId="0" fontId="9" fillId="0" borderId="41" xfId="0" applyFont="1" applyFill="1" applyBorder="1" applyAlignment="1">
      <alignment vertical="top" wrapText="1"/>
    </xf>
    <xf numFmtId="0" fontId="17" fillId="4" borderId="0" xfId="0" applyFont="1" applyFill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1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9" fillId="2" borderId="3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34" fillId="15" borderId="31" xfId="0" applyFont="1" applyFill="1" applyBorder="1" applyAlignment="1">
      <alignment horizontal="center"/>
    </xf>
    <xf numFmtId="0" fontId="34" fillId="15" borderId="25" xfId="0" applyFont="1" applyFill="1" applyBorder="1" applyAlignment="1">
      <alignment horizontal="center"/>
    </xf>
    <xf numFmtId="4" fontId="35" fillId="15" borderId="33" xfId="0" applyNumberFormat="1" applyFont="1" applyFill="1" applyBorder="1" applyAlignment="1">
      <alignment horizontal="center"/>
    </xf>
    <xf numFmtId="4" fontId="35" fillId="15" borderId="34" xfId="0" applyNumberFormat="1" applyFont="1" applyFill="1" applyBorder="1" applyAlignment="1">
      <alignment horizontal="center"/>
    </xf>
    <xf numFmtId="3" fontId="35" fillId="14" borderId="33" xfId="0" applyNumberFormat="1" applyFont="1" applyFill="1" applyBorder="1" applyAlignment="1">
      <alignment horizontal="center"/>
    </xf>
    <xf numFmtId="3" fontId="35" fillId="14" borderId="34" xfId="0" applyNumberFormat="1" applyFont="1" applyFill="1" applyBorder="1" applyAlignment="1">
      <alignment horizontal="center"/>
    </xf>
    <xf numFmtId="0" fontId="34" fillId="14" borderId="28" xfId="0" applyFont="1" applyFill="1" applyBorder="1" applyAlignment="1">
      <alignment horizontal="center" vertical="center"/>
    </xf>
    <xf numFmtId="0" fontId="34" fillId="14" borderId="0" xfId="0" applyFont="1" applyFill="1" applyBorder="1" applyAlignment="1">
      <alignment horizontal="center" vertical="center"/>
    </xf>
    <xf numFmtId="0" fontId="34" fillId="14" borderId="29" xfId="0" applyFont="1" applyFill="1" applyBorder="1" applyAlignment="1">
      <alignment horizontal="center" vertical="center"/>
    </xf>
    <xf numFmtId="0" fontId="34" fillId="14" borderId="31" xfId="0" applyFont="1" applyFill="1" applyBorder="1" applyAlignment="1">
      <alignment horizontal="center" vertical="center"/>
    </xf>
    <xf numFmtId="0" fontId="34" fillId="14" borderId="25" xfId="0" applyFont="1" applyFill="1" applyBorder="1" applyAlignment="1">
      <alignment horizontal="center" vertical="center"/>
    </xf>
    <xf numFmtId="0" fontId="34" fillId="14" borderId="32" xfId="0" applyFont="1" applyFill="1" applyBorder="1" applyAlignment="1">
      <alignment horizontal="center" vertical="center"/>
    </xf>
    <xf numFmtId="4" fontId="35" fillId="14" borderId="33" xfId="0" applyNumberFormat="1" applyFont="1" applyFill="1" applyBorder="1" applyAlignment="1">
      <alignment horizontal="center"/>
    </xf>
    <xf numFmtId="4" fontId="35" fillId="14" borderId="34" xfId="0" applyNumberFormat="1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9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 wrapText="1"/>
    </xf>
    <xf numFmtId="0" fontId="16" fillId="0" borderId="25" xfId="0" applyFont="1" applyFill="1" applyBorder="1" applyAlignment="1"/>
    <xf numFmtId="0" fontId="20" fillId="6" borderId="19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21" fillId="0" borderId="19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3" borderId="19" xfId="0" applyFont="1" applyFill="1" applyBorder="1" applyAlignment="1">
      <alignment horizontal="left" vertical="center" wrapText="1"/>
    </xf>
    <xf numFmtId="0" fontId="21" fillId="3" borderId="20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center" wrapText="1"/>
    </xf>
    <xf numFmtId="0" fontId="20" fillId="6" borderId="22" xfId="0" applyFont="1" applyFill="1" applyBorder="1" applyAlignment="1">
      <alignment horizontal="center" vertical="center" wrapText="1"/>
    </xf>
    <xf numFmtId="0" fontId="20" fillId="6" borderId="23" xfId="0" applyFont="1" applyFill="1" applyBorder="1" applyAlignment="1">
      <alignment horizontal="center" vertical="center" wrapText="1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7" fillId="11" borderId="22" xfId="0" applyFont="1" applyFill="1" applyBorder="1" applyAlignment="1">
      <alignment horizontal="center" vertical="center" wrapText="1"/>
    </xf>
    <xf numFmtId="0" fontId="7" fillId="11" borderId="23" xfId="0" applyFont="1" applyFill="1" applyBorder="1" applyAlignment="1">
      <alignment horizontal="center" vertical="center" wrapText="1"/>
    </xf>
    <xf numFmtId="0" fontId="7" fillId="11" borderId="19" xfId="0" applyFont="1" applyFill="1" applyBorder="1" applyAlignment="1">
      <alignment horizontal="center" vertical="center" wrapText="1"/>
    </xf>
    <xf numFmtId="0" fontId="7" fillId="11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6" fillId="0" borderId="2" xfId="0" applyFont="1" applyBorder="1" applyAlignment="1">
      <alignment horizontal="left"/>
    </xf>
    <xf numFmtId="0" fontId="16" fillId="0" borderId="0" xfId="0" applyFont="1"/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3" borderId="19" xfId="0" applyFont="1" applyFill="1" applyBorder="1" applyAlignment="1">
      <alignment horizontal="left" vertical="center" wrapText="1"/>
    </xf>
    <xf numFmtId="0" fontId="9" fillId="3" borderId="20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/>
    <xf numFmtId="0" fontId="7" fillId="2" borderId="1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7" fontId="7" fillId="0" borderId="19" xfId="0" applyNumberFormat="1" applyFont="1" applyFill="1" applyBorder="1" applyAlignment="1">
      <alignment horizontal="right" vertical="center" wrapText="1"/>
    </xf>
    <xf numFmtId="0" fontId="7" fillId="9" borderId="19" xfId="0" applyFont="1" applyFill="1" applyBorder="1" applyAlignment="1">
      <alignment horizontal="center" vertical="center" wrapText="1"/>
    </xf>
    <xf numFmtId="43" fontId="2" fillId="3" borderId="0" xfId="0" applyNumberFormat="1" applyFont="1" applyFill="1"/>
  </cellXfs>
  <cellStyles count="4">
    <cellStyle name="Dziesiętny" xfId="1" builtinId="3"/>
    <cellStyle name="Dziesiętny 2" xfId="2" xr:uid="{00000000-0005-0000-0000-000001000000}"/>
    <cellStyle name="Dziesiętny 2 2" xfId="3" xr:uid="{00000000-0005-0000-0000-000002000000}"/>
    <cellStyle name="Normalny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"/>
  <sheetViews>
    <sheetView zoomScale="80" zoomScaleNormal="80" zoomScaleSheetLayoutView="70" workbookViewId="0">
      <selection activeCell="B9" sqref="B9"/>
    </sheetView>
  </sheetViews>
  <sheetFormatPr defaultRowHeight="14.5" x14ac:dyDescent="0.35"/>
  <cols>
    <col min="1" max="1" width="19.1796875" customWidth="1"/>
    <col min="2" max="2" width="47" customWidth="1"/>
    <col min="3" max="3" width="17.54296875" bestFit="1" customWidth="1"/>
    <col min="4" max="4" width="35.26953125" customWidth="1"/>
    <col min="5" max="5" width="14.54296875" style="1" customWidth="1"/>
    <col min="6" max="6" width="12.54296875" customWidth="1"/>
    <col min="7" max="14" width="20.7265625" customWidth="1"/>
    <col min="15" max="15" width="49.54296875" style="21" customWidth="1"/>
  </cols>
  <sheetData>
    <row r="1" spans="1:15" ht="24.75" customHeight="1" x14ac:dyDescent="0.35">
      <c r="A1" s="8" t="s">
        <v>49</v>
      </c>
      <c r="B1" s="8" t="s">
        <v>0</v>
      </c>
      <c r="C1" s="9"/>
      <c r="D1" s="9"/>
      <c r="E1"/>
      <c r="O1" s="19"/>
    </row>
    <row r="2" spans="1:15" ht="27" customHeight="1" x14ac:dyDescent="0.35">
      <c r="A2" s="8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19"/>
    </row>
    <row r="3" spans="1:15" ht="27" customHeight="1" thickBot="1" x14ac:dyDescent="0.45">
      <c r="A3" s="8" t="s">
        <v>57</v>
      </c>
      <c r="B3" s="10"/>
      <c r="C3" s="11"/>
      <c r="D3" s="11"/>
      <c r="E3" s="11"/>
      <c r="F3" s="7"/>
      <c r="G3" s="279" t="s">
        <v>48</v>
      </c>
      <c r="H3" s="279"/>
      <c r="I3" s="279"/>
      <c r="J3" s="279"/>
      <c r="K3" s="279"/>
      <c r="L3" s="279"/>
      <c r="M3" s="279"/>
      <c r="N3" s="279"/>
      <c r="O3" s="19"/>
    </row>
    <row r="4" spans="1:15" s="13" customFormat="1" ht="25.5" customHeight="1" x14ac:dyDescent="0.35">
      <c r="A4" s="280" t="s">
        <v>42</v>
      </c>
      <c r="B4" s="275" t="s">
        <v>41</v>
      </c>
      <c r="C4" s="275" t="s">
        <v>40</v>
      </c>
      <c r="D4" s="275" t="s">
        <v>39</v>
      </c>
      <c r="E4" s="275" t="s">
        <v>38</v>
      </c>
      <c r="F4" s="275" t="s">
        <v>37</v>
      </c>
      <c r="G4" s="282" t="s">
        <v>47</v>
      </c>
      <c r="H4" s="283"/>
      <c r="I4" s="282" t="s">
        <v>46</v>
      </c>
      <c r="J4" s="284"/>
      <c r="K4" s="284"/>
      <c r="L4" s="283"/>
      <c r="M4" s="275" t="s">
        <v>35</v>
      </c>
      <c r="N4" s="275" t="s">
        <v>51</v>
      </c>
      <c r="O4" s="277" t="s">
        <v>45</v>
      </c>
    </row>
    <row r="5" spans="1:15" s="5" customFormat="1" ht="97.5" customHeight="1" x14ac:dyDescent="0.3">
      <c r="A5" s="281"/>
      <c r="B5" s="276"/>
      <c r="C5" s="276"/>
      <c r="D5" s="276"/>
      <c r="E5" s="276"/>
      <c r="F5" s="276"/>
      <c r="G5" s="12" t="s">
        <v>52</v>
      </c>
      <c r="H5" s="12" t="s">
        <v>53</v>
      </c>
      <c r="I5" s="12" t="s">
        <v>36</v>
      </c>
      <c r="J5" s="12" t="s">
        <v>54</v>
      </c>
      <c r="K5" s="12" t="s">
        <v>55</v>
      </c>
      <c r="L5" s="12" t="s">
        <v>56</v>
      </c>
      <c r="M5" s="276"/>
      <c r="N5" s="276"/>
      <c r="O5" s="278"/>
    </row>
    <row r="6" spans="1:15" s="13" customFormat="1" x14ac:dyDescent="0.35">
      <c r="A6" s="14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 t="s">
        <v>44</v>
      </c>
      <c r="J6" s="15">
        <v>10</v>
      </c>
      <c r="K6" s="15">
        <v>11</v>
      </c>
      <c r="L6" s="15">
        <v>12</v>
      </c>
      <c r="M6" s="15">
        <v>13</v>
      </c>
      <c r="N6" s="15" t="s">
        <v>43</v>
      </c>
      <c r="O6" s="54">
        <v>15</v>
      </c>
    </row>
    <row r="7" spans="1:15" ht="58.5" x14ac:dyDescent="0.35">
      <c r="A7" s="43" t="s">
        <v>34</v>
      </c>
      <c r="B7" s="44" t="s">
        <v>33</v>
      </c>
      <c r="C7" s="45" t="s">
        <v>32</v>
      </c>
      <c r="D7" s="45" t="s">
        <v>31</v>
      </c>
      <c r="E7" s="46" t="s">
        <v>30</v>
      </c>
      <c r="F7" s="22" t="s">
        <v>29</v>
      </c>
      <c r="G7" s="47">
        <v>71729883</v>
      </c>
      <c r="H7" s="47">
        <v>0</v>
      </c>
      <c r="I7" s="47">
        <f>J7+K7+L7</f>
        <v>11534308</v>
      </c>
      <c r="J7" s="47">
        <v>5988082</v>
      </c>
      <c r="K7" s="47">
        <v>0</v>
      </c>
      <c r="L7" s="47">
        <v>5546226</v>
      </c>
      <c r="M7" s="47">
        <v>1123907</v>
      </c>
      <c r="N7" s="47">
        <f>G7+H7+I7+M7</f>
        <v>84388098</v>
      </c>
      <c r="O7" s="55" t="s">
        <v>131</v>
      </c>
    </row>
    <row r="8" spans="1:15" ht="81" customHeight="1" x14ac:dyDescent="0.35">
      <c r="A8" s="43" t="s">
        <v>27</v>
      </c>
      <c r="B8" s="44" t="s">
        <v>28</v>
      </c>
      <c r="C8" s="45" t="s">
        <v>27</v>
      </c>
      <c r="D8" s="45" t="s">
        <v>26</v>
      </c>
      <c r="E8" s="46" t="s">
        <v>25</v>
      </c>
      <c r="F8" s="22" t="s">
        <v>24</v>
      </c>
      <c r="G8" s="47">
        <v>0</v>
      </c>
      <c r="H8" s="47">
        <v>5389061</v>
      </c>
      <c r="I8" s="47">
        <f>J8+K8+L8</f>
        <v>644455</v>
      </c>
      <c r="J8" s="47">
        <v>590358</v>
      </c>
      <c r="K8" s="47">
        <v>54097</v>
      </c>
      <c r="L8" s="47">
        <v>0</v>
      </c>
      <c r="M8" s="47">
        <v>306556</v>
      </c>
      <c r="N8" s="47">
        <f>G8+H8+I8+M8</f>
        <v>6340072</v>
      </c>
      <c r="O8" s="55" t="s">
        <v>132</v>
      </c>
    </row>
    <row r="9" spans="1:15" ht="142.5" customHeight="1" x14ac:dyDescent="0.35">
      <c r="A9" s="48" t="s">
        <v>22</v>
      </c>
      <c r="B9" s="45" t="s">
        <v>23</v>
      </c>
      <c r="C9" s="45" t="s">
        <v>22</v>
      </c>
      <c r="D9" s="45" t="s">
        <v>21</v>
      </c>
      <c r="E9" s="22" t="s">
        <v>20</v>
      </c>
      <c r="F9" s="22" t="s">
        <v>19</v>
      </c>
      <c r="G9" s="47">
        <v>0</v>
      </c>
      <c r="H9" s="47">
        <v>18404907.010000002</v>
      </c>
      <c r="I9" s="47">
        <f>J9+K9+L9</f>
        <v>4132207.21</v>
      </c>
      <c r="J9" s="47">
        <v>3980663.22</v>
      </c>
      <c r="K9" s="47">
        <v>133922.42000000001</v>
      </c>
      <c r="L9" s="47">
        <v>17621.57</v>
      </c>
      <c r="M9" s="47">
        <v>1230041.97</v>
      </c>
      <c r="N9" s="47">
        <f>G9+H9+I9+M9</f>
        <v>23767156.190000001</v>
      </c>
      <c r="O9" s="55" t="s">
        <v>133</v>
      </c>
    </row>
    <row r="10" spans="1:15" ht="151.5" customHeight="1" thickBot="1" x14ac:dyDescent="0.4">
      <c r="A10" s="49" t="s">
        <v>17</v>
      </c>
      <c r="B10" s="50" t="s">
        <v>18</v>
      </c>
      <c r="C10" s="51" t="s">
        <v>17</v>
      </c>
      <c r="D10" s="51"/>
      <c r="E10" s="52" t="s">
        <v>50</v>
      </c>
      <c r="F10" s="23" t="s">
        <v>16</v>
      </c>
      <c r="G10" s="53">
        <v>11405882</v>
      </c>
      <c r="H10" s="53">
        <v>0</v>
      </c>
      <c r="I10" s="53">
        <f>J10+K10+L10</f>
        <v>1972546</v>
      </c>
      <c r="J10" s="53">
        <v>0</v>
      </c>
      <c r="K10" s="53">
        <v>986273</v>
      </c>
      <c r="L10" s="53">
        <v>986273</v>
      </c>
      <c r="M10" s="53">
        <v>40257</v>
      </c>
      <c r="N10" s="53">
        <f>G10+H10+I10+M10</f>
        <v>13418685</v>
      </c>
      <c r="O10" s="56" t="s">
        <v>134</v>
      </c>
    </row>
    <row r="11" spans="1:15" x14ac:dyDescent="0.35">
      <c r="E11"/>
      <c r="O11" s="19"/>
    </row>
    <row r="12" spans="1:15" x14ac:dyDescent="0.35">
      <c r="E12"/>
      <c r="O12" s="19"/>
    </row>
    <row r="13" spans="1:15" x14ac:dyDescent="0.35">
      <c r="A13" s="274" t="s">
        <v>204</v>
      </c>
      <c r="B13" s="274"/>
      <c r="C13" s="274"/>
      <c r="D13" s="274"/>
      <c r="E13" s="274"/>
      <c r="F13" s="6"/>
      <c r="G13" s="6"/>
      <c r="H13" s="6"/>
      <c r="I13" s="6"/>
      <c r="N13" s="6"/>
      <c r="O13" s="20"/>
    </row>
    <row r="14" spans="1:15" ht="44.25" customHeight="1" x14ac:dyDescent="0.35">
      <c r="A14" s="274"/>
      <c r="B14" s="274"/>
      <c r="C14" s="274"/>
      <c r="D14" s="274"/>
      <c r="E14" s="274"/>
    </row>
    <row r="18" spans="5:13" x14ac:dyDescent="0.35">
      <c r="E18" s="4"/>
      <c r="H18" s="5"/>
      <c r="I18" s="5"/>
    </row>
    <row r="19" spans="5:13" x14ac:dyDescent="0.35">
      <c r="E19" s="4"/>
      <c r="H19" s="3"/>
      <c r="I19" s="3"/>
    </row>
    <row r="21" spans="5:13" x14ac:dyDescent="0.35">
      <c r="J21" s="2"/>
      <c r="K21" s="2"/>
      <c r="L21" s="2"/>
      <c r="M21" s="2"/>
    </row>
  </sheetData>
  <mergeCells count="13">
    <mergeCell ref="A13:E14"/>
    <mergeCell ref="N4:N5"/>
    <mergeCell ref="O4:O5"/>
    <mergeCell ref="G3:N3"/>
    <mergeCell ref="A4:A5"/>
    <mergeCell ref="B4:B5"/>
    <mergeCell ref="C4:C5"/>
    <mergeCell ref="D4:D5"/>
    <mergeCell ref="E4:E5"/>
    <mergeCell ref="F4:F5"/>
    <mergeCell ref="G4:H4"/>
    <mergeCell ref="I4:L4"/>
    <mergeCell ref="M4:M5"/>
  </mergeCells>
  <printOptions horizontalCentered="1"/>
  <pageMargins left="0" right="0" top="0.35433070866141736" bottom="0.35433070866141736" header="0.11811023622047245" footer="0.11811023622047245"/>
  <pageSetup paperSize="8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6"/>
  <sheetViews>
    <sheetView topLeftCell="B1" zoomScaleSheetLayoutView="100" workbookViewId="0">
      <pane ySplit="5" topLeftCell="A6" activePane="bottomLeft" state="frozen"/>
      <selection pane="bottomLeft" activeCell="D30" sqref="D30"/>
    </sheetView>
  </sheetViews>
  <sheetFormatPr defaultRowHeight="14.5" x14ac:dyDescent="0.35"/>
  <cols>
    <col min="1" max="1" width="14.453125" style="27" customWidth="1"/>
    <col min="2" max="2" width="16.81640625" style="26" customWidth="1"/>
    <col min="3" max="3" width="6.81640625" style="26" customWidth="1"/>
    <col min="4" max="4" width="17.1796875" style="25" customWidth="1"/>
    <col min="5" max="5" width="35.26953125" style="25" customWidth="1"/>
    <col min="6" max="6" width="16.54296875" style="25" customWidth="1"/>
    <col min="7" max="7" width="14" bestFit="1" customWidth="1"/>
    <col min="8" max="8" width="15.453125" bestFit="1" customWidth="1"/>
    <col min="9" max="9" width="14" style="24" customWidth="1"/>
    <col min="10" max="10" width="17" style="24" customWidth="1"/>
    <col min="11" max="11" width="13.81640625" customWidth="1"/>
    <col min="12" max="12" width="11.1796875" customWidth="1"/>
  </cols>
  <sheetData>
    <row r="1" spans="1:12" x14ac:dyDescent="0.35">
      <c r="A1" s="8" t="s">
        <v>0</v>
      </c>
    </row>
    <row r="2" spans="1:12" x14ac:dyDescent="0.35">
      <c r="A2" s="34"/>
    </row>
    <row r="3" spans="1:12" x14ac:dyDescent="0.35">
      <c r="A3" s="33" t="s">
        <v>130</v>
      </c>
    </row>
    <row r="4" spans="1:12" ht="7.5" customHeight="1" thickBot="1" x14ac:dyDescent="0.4"/>
    <row r="5" spans="1:12" s="32" customFormat="1" ht="47.25" customHeight="1" x14ac:dyDescent="0.35">
      <c r="A5" s="16" t="s">
        <v>129</v>
      </c>
      <c r="B5" s="17" t="s">
        <v>128</v>
      </c>
      <c r="C5" s="17" t="s">
        <v>127</v>
      </c>
      <c r="D5" s="17" t="s">
        <v>126</v>
      </c>
      <c r="E5" s="17" t="s">
        <v>125</v>
      </c>
      <c r="F5" s="17" t="s">
        <v>124</v>
      </c>
      <c r="G5" s="17" t="s">
        <v>123</v>
      </c>
      <c r="H5" s="17" t="s">
        <v>122</v>
      </c>
      <c r="I5" s="17" t="s">
        <v>121</v>
      </c>
      <c r="J5" s="17" t="s">
        <v>120</v>
      </c>
      <c r="K5" s="17" t="s">
        <v>119</v>
      </c>
      <c r="L5" s="17" t="s">
        <v>137</v>
      </c>
    </row>
    <row r="6" spans="1:12" ht="46" x14ac:dyDescent="0.35">
      <c r="A6" s="30" t="s">
        <v>96</v>
      </c>
      <c r="B6" s="28" t="s">
        <v>14</v>
      </c>
      <c r="C6" s="28" t="s">
        <v>63</v>
      </c>
      <c r="D6" s="28" t="s">
        <v>95</v>
      </c>
      <c r="E6" s="28" t="s">
        <v>94</v>
      </c>
      <c r="F6" s="29">
        <v>12750000</v>
      </c>
      <c r="G6" s="29">
        <v>2250000</v>
      </c>
      <c r="H6" s="28" t="s">
        <v>116</v>
      </c>
      <c r="I6" s="28" t="s">
        <v>118</v>
      </c>
      <c r="J6" s="28" t="s">
        <v>117</v>
      </c>
      <c r="K6" s="28">
        <v>2016</v>
      </c>
      <c r="L6" s="28"/>
    </row>
    <row r="7" spans="1:12" ht="115" x14ac:dyDescent="0.35">
      <c r="A7" s="30" t="s">
        <v>71</v>
      </c>
      <c r="B7" s="28" t="s">
        <v>13</v>
      </c>
      <c r="C7" s="28" t="s">
        <v>63</v>
      </c>
      <c r="D7" s="28" t="s">
        <v>69</v>
      </c>
      <c r="E7" s="28" t="s">
        <v>90</v>
      </c>
      <c r="F7" s="29">
        <v>8947368.4199999999</v>
      </c>
      <c r="G7" s="29">
        <v>1578947.37</v>
      </c>
      <c r="H7" s="28" t="s">
        <v>116</v>
      </c>
      <c r="I7" s="28" t="s">
        <v>115</v>
      </c>
      <c r="J7" s="28" t="s">
        <v>114</v>
      </c>
      <c r="K7" s="28">
        <v>2016</v>
      </c>
      <c r="L7" s="28"/>
    </row>
    <row r="8" spans="1:12" ht="46" x14ac:dyDescent="0.35">
      <c r="A8" s="30" t="s">
        <v>87</v>
      </c>
      <c r="B8" s="28" t="s">
        <v>12</v>
      </c>
      <c r="C8" s="28" t="s">
        <v>63</v>
      </c>
      <c r="D8" s="28" t="s">
        <v>113</v>
      </c>
      <c r="E8" s="28" t="s">
        <v>112</v>
      </c>
      <c r="F8" s="29">
        <v>102000000</v>
      </c>
      <c r="G8" s="29">
        <v>18000000</v>
      </c>
      <c r="H8" s="28" t="s">
        <v>111</v>
      </c>
      <c r="I8" s="28" t="s">
        <v>110</v>
      </c>
      <c r="J8" s="28" t="s">
        <v>78</v>
      </c>
      <c r="K8" s="31">
        <v>2016</v>
      </c>
      <c r="L8" s="31"/>
    </row>
    <row r="9" spans="1:12" ht="34.5" x14ac:dyDescent="0.35">
      <c r="A9" s="30" t="s">
        <v>87</v>
      </c>
      <c r="B9" s="28" t="s">
        <v>1</v>
      </c>
      <c r="C9" s="28" t="s">
        <v>86</v>
      </c>
      <c r="D9" s="28" t="s">
        <v>93</v>
      </c>
      <c r="E9" s="28" t="s">
        <v>109</v>
      </c>
      <c r="F9" s="29">
        <v>12600000</v>
      </c>
      <c r="G9" s="29">
        <v>2223529.4</v>
      </c>
      <c r="H9" s="28" t="s">
        <v>103</v>
      </c>
      <c r="I9" s="28" t="s">
        <v>105</v>
      </c>
      <c r="J9" s="28" t="s">
        <v>104</v>
      </c>
      <c r="K9" s="28">
        <v>2017</v>
      </c>
      <c r="L9" s="28"/>
    </row>
    <row r="10" spans="1:12" ht="69" x14ac:dyDescent="0.35">
      <c r="A10" s="30" t="s">
        <v>87</v>
      </c>
      <c r="B10" s="28" t="s">
        <v>2</v>
      </c>
      <c r="C10" s="28" t="s">
        <v>86</v>
      </c>
      <c r="D10" s="28" t="s">
        <v>93</v>
      </c>
      <c r="E10" s="28" t="s">
        <v>108</v>
      </c>
      <c r="F10" s="29">
        <v>29470000</v>
      </c>
      <c r="G10" s="29">
        <v>13700588.24</v>
      </c>
      <c r="H10" s="28" t="s">
        <v>103</v>
      </c>
      <c r="I10" s="28" t="s">
        <v>105</v>
      </c>
      <c r="J10" s="28" t="s">
        <v>104</v>
      </c>
      <c r="K10" s="28">
        <v>2017</v>
      </c>
      <c r="L10" s="28"/>
    </row>
    <row r="11" spans="1:12" ht="34.5" x14ac:dyDescent="0.35">
      <c r="A11" s="30" t="s">
        <v>87</v>
      </c>
      <c r="B11" s="28" t="s">
        <v>3</v>
      </c>
      <c r="C11" s="28" t="s">
        <v>86</v>
      </c>
      <c r="D11" s="28" t="s">
        <v>107</v>
      </c>
      <c r="E11" s="28" t="s">
        <v>106</v>
      </c>
      <c r="F11" s="29">
        <v>16094213.539999999</v>
      </c>
      <c r="G11" s="29">
        <v>2840155.33</v>
      </c>
      <c r="H11" s="28" t="s">
        <v>103</v>
      </c>
      <c r="I11" s="28" t="s">
        <v>105</v>
      </c>
      <c r="J11" s="28" t="s">
        <v>104</v>
      </c>
      <c r="K11" s="28">
        <v>2017</v>
      </c>
      <c r="L11" s="28"/>
    </row>
    <row r="12" spans="1:12" ht="46" x14ac:dyDescent="0.35">
      <c r="A12" s="30" t="s">
        <v>87</v>
      </c>
      <c r="B12" s="28" t="s">
        <v>4</v>
      </c>
      <c r="C12" s="28" t="s">
        <v>86</v>
      </c>
      <c r="D12" s="28" t="s">
        <v>93</v>
      </c>
      <c r="E12" s="28" t="s">
        <v>5</v>
      </c>
      <c r="F12" s="29">
        <v>36325000</v>
      </c>
      <c r="G12" s="29">
        <v>6410294.1200000001</v>
      </c>
      <c r="H12" s="28" t="s">
        <v>103</v>
      </c>
      <c r="I12" s="28" t="s">
        <v>102</v>
      </c>
      <c r="J12" s="28" t="s">
        <v>78</v>
      </c>
      <c r="K12" s="28">
        <v>2017</v>
      </c>
      <c r="L12" s="28"/>
    </row>
    <row r="13" spans="1:12" ht="126.65" customHeight="1" x14ac:dyDescent="0.35">
      <c r="A13" s="30" t="s">
        <v>71</v>
      </c>
      <c r="B13" s="28" t="s">
        <v>11</v>
      </c>
      <c r="C13" s="28" t="s">
        <v>63</v>
      </c>
      <c r="D13" s="28" t="s">
        <v>76</v>
      </c>
      <c r="E13" s="28" t="s">
        <v>101</v>
      </c>
      <c r="F13" s="29">
        <v>12750000</v>
      </c>
      <c r="G13" s="29">
        <v>2250000</v>
      </c>
      <c r="H13" s="28" t="s">
        <v>99</v>
      </c>
      <c r="I13" s="28" t="s">
        <v>98</v>
      </c>
      <c r="J13" s="28" t="s">
        <v>97</v>
      </c>
      <c r="K13" s="28">
        <v>2018</v>
      </c>
      <c r="L13" s="28"/>
    </row>
    <row r="14" spans="1:12" ht="46" x14ac:dyDescent="0.35">
      <c r="A14" s="30" t="s">
        <v>71</v>
      </c>
      <c r="B14" s="28" t="s">
        <v>10</v>
      </c>
      <c r="C14" s="28" t="s">
        <v>63</v>
      </c>
      <c r="D14" s="28" t="s">
        <v>69</v>
      </c>
      <c r="E14" s="28" t="s">
        <v>100</v>
      </c>
      <c r="F14" s="29">
        <v>40263157.890000001</v>
      </c>
      <c r="G14" s="29">
        <v>7105263.1600000001</v>
      </c>
      <c r="H14" s="28" t="s">
        <v>99</v>
      </c>
      <c r="I14" s="28" t="s">
        <v>98</v>
      </c>
      <c r="J14" s="28" t="s">
        <v>97</v>
      </c>
      <c r="K14" s="28">
        <v>2018</v>
      </c>
      <c r="L14" s="28"/>
    </row>
    <row r="15" spans="1:12" ht="46" x14ac:dyDescent="0.35">
      <c r="A15" s="30" t="s">
        <v>96</v>
      </c>
      <c r="B15" s="28" t="s">
        <v>9</v>
      </c>
      <c r="C15" s="28" t="s">
        <v>63</v>
      </c>
      <c r="D15" s="28" t="s">
        <v>95</v>
      </c>
      <c r="E15" s="28" t="s">
        <v>94</v>
      </c>
      <c r="F15" s="29">
        <v>10000000</v>
      </c>
      <c r="G15" s="29">
        <v>1764705.9</v>
      </c>
      <c r="H15" s="28" t="s">
        <v>89</v>
      </c>
      <c r="I15" s="28" t="s">
        <v>92</v>
      </c>
      <c r="J15" s="28" t="s">
        <v>91</v>
      </c>
      <c r="K15" s="28">
        <v>2018</v>
      </c>
      <c r="L15" s="28"/>
    </row>
    <row r="16" spans="1:12" ht="80.5" x14ac:dyDescent="0.35">
      <c r="A16" s="30" t="s">
        <v>87</v>
      </c>
      <c r="B16" s="28" t="s">
        <v>6</v>
      </c>
      <c r="C16" s="28" t="s">
        <v>86</v>
      </c>
      <c r="D16" s="28" t="s">
        <v>93</v>
      </c>
      <c r="E16" s="28" t="s">
        <v>7</v>
      </c>
      <c r="F16" s="58">
        <v>57558990.359999999</v>
      </c>
      <c r="G16" s="58">
        <v>21939121.949999999</v>
      </c>
      <c r="H16" s="57" t="s">
        <v>135</v>
      </c>
      <c r="I16" s="28" t="s">
        <v>92</v>
      </c>
      <c r="J16" s="28" t="s">
        <v>91</v>
      </c>
      <c r="K16" s="28">
        <v>2018</v>
      </c>
      <c r="L16" s="57" t="s">
        <v>136</v>
      </c>
    </row>
    <row r="17" spans="1:12" ht="115" x14ac:dyDescent="0.35">
      <c r="A17" s="30" t="s">
        <v>71</v>
      </c>
      <c r="B17" s="28" t="s">
        <v>8</v>
      </c>
      <c r="C17" s="28" t="s">
        <v>63</v>
      </c>
      <c r="D17" s="28" t="s">
        <v>69</v>
      </c>
      <c r="E17" s="28" t="s">
        <v>90</v>
      </c>
      <c r="F17" s="29">
        <v>8947368.4199999999</v>
      </c>
      <c r="G17" s="29">
        <v>1578947.37</v>
      </c>
      <c r="H17" s="28" t="s">
        <v>89</v>
      </c>
      <c r="I17" s="28" t="s">
        <v>88</v>
      </c>
      <c r="J17" s="28" t="s">
        <v>78</v>
      </c>
      <c r="K17" s="28">
        <v>2018</v>
      </c>
      <c r="L17" s="28"/>
    </row>
    <row r="18" spans="1:12" ht="46" x14ac:dyDescent="0.35">
      <c r="A18" s="35" t="s">
        <v>87</v>
      </c>
      <c r="B18" s="36" t="s">
        <v>15</v>
      </c>
      <c r="C18" s="36" t="s">
        <v>86</v>
      </c>
      <c r="D18" s="36" t="s">
        <v>85</v>
      </c>
      <c r="E18" s="36" t="s">
        <v>84</v>
      </c>
      <c r="F18" s="37">
        <v>16248949.99</v>
      </c>
      <c r="G18" s="37">
        <v>8886812.0099999998</v>
      </c>
      <c r="H18" s="36" t="s">
        <v>80</v>
      </c>
      <c r="I18" s="36" t="s">
        <v>83</v>
      </c>
      <c r="J18" s="36" t="s">
        <v>82</v>
      </c>
      <c r="K18" s="28">
        <v>2019</v>
      </c>
      <c r="L18" s="28"/>
    </row>
    <row r="19" spans="1:12" ht="46" x14ac:dyDescent="0.35">
      <c r="A19" s="39" t="s">
        <v>65</v>
      </c>
      <c r="B19" s="40" t="s">
        <v>81</v>
      </c>
      <c r="C19" s="40" t="s">
        <v>63</v>
      </c>
      <c r="D19" s="41" t="s">
        <v>62</v>
      </c>
      <c r="E19" s="41" t="s">
        <v>61</v>
      </c>
      <c r="F19" s="42">
        <v>43000000</v>
      </c>
      <c r="G19" s="42">
        <v>7588235.2999999998</v>
      </c>
      <c r="H19" s="41" t="s">
        <v>80</v>
      </c>
      <c r="I19" s="41" t="s">
        <v>79</v>
      </c>
      <c r="J19" s="41" t="s">
        <v>78</v>
      </c>
      <c r="K19" s="28">
        <v>2019</v>
      </c>
      <c r="L19" s="28"/>
    </row>
    <row r="20" spans="1:12" ht="34.5" x14ac:dyDescent="0.35">
      <c r="A20" s="39" t="s">
        <v>71</v>
      </c>
      <c r="B20" s="40" t="s">
        <v>77</v>
      </c>
      <c r="C20" s="40" t="s">
        <v>63</v>
      </c>
      <c r="D20" s="41" t="s">
        <v>76</v>
      </c>
      <c r="E20" s="41" t="s">
        <v>75</v>
      </c>
      <c r="F20" s="42">
        <v>15000000</v>
      </c>
      <c r="G20" s="42">
        <v>2647058.8199999998</v>
      </c>
      <c r="H20" s="41" t="s">
        <v>74</v>
      </c>
      <c r="I20" s="41" t="s">
        <v>73</v>
      </c>
      <c r="J20" s="41" t="s">
        <v>72</v>
      </c>
      <c r="K20" s="28">
        <v>2019</v>
      </c>
      <c r="L20" s="28"/>
    </row>
    <row r="21" spans="1:12" ht="23" x14ac:dyDescent="0.35">
      <c r="A21" s="39" t="s">
        <v>71</v>
      </c>
      <c r="B21" s="40" t="s">
        <v>70</v>
      </c>
      <c r="C21" s="40" t="s">
        <v>63</v>
      </c>
      <c r="D21" s="41" t="s">
        <v>69</v>
      </c>
      <c r="E21" s="41" t="s">
        <v>68</v>
      </c>
      <c r="F21" s="42">
        <v>17000000</v>
      </c>
      <c r="G21" s="42">
        <v>3000000</v>
      </c>
      <c r="H21" s="41" t="s">
        <v>60</v>
      </c>
      <c r="I21" s="41" t="s">
        <v>67</v>
      </c>
      <c r="J21" s="41" t="s">
        <v>66</v>
      </c>
      <c r="K21" s="28">
        <v>2019</v>
      </c>
      <c r="L21" s="28"/>
    </row>
    <row r="22" spans="1:12" ht="46" x14ac:dyDescent="0.35">
      <c r="A22" s="41" t="s">
        <v>65</v>
      </c>
      <c r="B22" s="40" t="s">
        <v>64</v>
      </c>
      <c r="C22" s="40" t="s">
        <v>63</v>
      </c>
      <c r="D22" s="41" t="s">
        <v>62</v>
      </c>
      <c r="E22" s="41" t="s">
        <v>61</v>
      </c>
      <c r="F22" s="42">
        <v>34000000</v>
      </c>
      <c r="G22" s="42">
        <v>6000000</v>
      </c>
      <c r="H22" s="41" t="s">
        <v>60</v>
      </c>
      <c r="I22" s="41" t="s">
        <v>59</v>
      </c>
      <c r="J22" s="41" t="s">
        <v>58</v>
      </c>
      <c r="K22" s="28">
        <v>2019</v>
      </c>
      <c r="L22" s="28"/>
    </row>
    <row r="23" spans="1:12" x14ac:dyDescent="0.35">
      <c r="K23" s="38"/>
    </row>
    <row r="24" spans="1:12" x14ac:dyDescent="0.35">
      <c r="K24" s="38"/>
    </row>
    <row r="25" spans="1:12" ht="14.5" customHeight="1" x14ac:dyDescent="0.35">
      <c r="B25" s="274" t="s">
        <v>203</v>
      </c>
      <c r="C25" s="274"/>
      <c r="D25" s="274"/>
      <c r="E25" s="274"/>
      <c r="F25" s="274"/>
    </row>
    <row r="26" spans="1:12" ht="39" customHeight="1" x14ac:dyDescent="0.35">
      <c r="B26" s="274"/>
      <c r="C26" s="274"/>
      <c r="D26" s="274"/>
      <c r="E26" s="274"/>
      <c r="F26" s="274"/>
    </row>
  </sheetData>
  <autoFilter ref="A5:K22" xr:uid="{00000000-0009-0000-0000-000001000000}"/>
  <mergeCells count="1">
    <mergeCell ref="B25:F26"/>
  </mergeCells>
  <printOptions horizontalCentered="1"/>
  <pageMargins left="0.11811023622047245" right="0.11811023622047245" top="0.15748031496062992" bottom="0.11811023622047245" header="0.11811023622047245" footer="0.11811023622047245"/>
  <pageSetup paperSize="8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8"/>
  <sheetViews>
    <sheetView topLeftCell="C11" zoomScale="90" zoomScaleNormal="90" zoomScaleSheetLayoutView="70" workbookViewId="0">
      <selection activeCell="C45" sqref="C45"/>
    </sheetView>
  </sheetViews>
  <sheetFormatPr defaultColWidth="8.7265625" defaultRowHeight="14.5" x14ac:dyDescent="0.35"/>
  <cols>
    <col min="1" max="1" width="15" style="19" customWidth="1"/>
    <col min="2" max="2" width="25.7265625" style="19" customWidth="1"/>
    <col min="3" max="3" width="17.54296875" style="19" bestFit="1" customWidth="1"/>
    <col min="4" max="4" width="23.453125" style="19" customWidth="1"/>
    <col min="5" max="5" width="12" style="102" customWidth="1"/>
    <col min="6" max="6" width="13.1796875" style="19" customWidth="1"/>
    <col min="7" max="7" width="18.81640625" style="19" customWidth="1"/>
    <col min="8" max="8" width="17.81640625" style="19" customWidth="1"/>
    <col min="9" max="9" width="13.54296875" style="19" customWidth="1"/>
    <col min="10" max="14" width="20.7265625" style="19" customWidth="1"/>
    <col min="15" max="15" width="17.453125" style="19" customWidth="1"/>
    <col min="16" max="16" width="17" style="19" customWidth="1"/>
    <col min="17" max="17" width="18" style="19" customWidth="1"/>
    <col min="18" max="18" width="49.54296875" style="21" customWidth="1"/>
    <col min="19" max="19" width="8.7265625" style="19"/>
    <col min="20" max="20" width="9" style="19" bestFit="1" customWidth="1"/>
    <col min="21" max="16384" width="8.7265625" style="19"/>
  </cols>
  <sheetData>
    <row r="1" spans="1:18" ht="27" customHeight="1" x14ac:dyDescent="0.35">
      <c r="A1" s="129" t="s">
        <v>49</v>
      </c>
      <c r="B1" s="130"/>
      <c r="C1" s="207" t="s">
        <v>0</v>
      </c>
      <c r="D1" s="207"/>
      <c r="E1" s="207"/>
      <c r="F1" s="96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9"/>
    </row>
    <row r="2" spans="1:18" ht="27" customHeight="1" thickBot="1" x14ac:dyDescent="0.4">
      <c r="A2" s="206" t="s">
        <v>57</v>
      </c>
      <c r="B2" s="206"/>
      <c r="C2" s="206"/>
      <c r="D2" s="206"/>
      <c r="E2" s="206"/>
      <c r="F2" s="96"/>
      <c r="G2" s="108"/>
      <c r="H2" s="108"/>
      <c r="I2" s="108"/>
      <c r="J2" s="108"/>
      <c r="K2" s="108"/>
      <c r="L2" s="108"/>
      <c r="M2" s="109"/>
      <c r="N2" s="109"/>
      <c r="O2" s="109"/>
      <c r="P2" s="109"/>
      <c r="Q2" s="109"/>
      <c r="R2" s="19"/>
    </row>
    <row r="3" spans="1:18" s="97" customFormat="1" ht="25.5" customHeight="1" x14ac:dyDescent="0.35">
      <c r="A3" s="299" t="s">
        <v>42</v>
      </c>
      <c r="B3" s="301" t="s">
        <v>41</v>
      </c>
      <c r="C3" s="301" t="s">
        <v>40</v>
      </c>
      <c r="D3" s="301" t="s">
        <v>39</v>
      </c>
      <c r="E3" s="301" t="s">
        <v>38</v>
      </c>
      <c r="F3" s="301" t="s">
        <v>37</v>
      </c>
      <c r="G3" s="303" t="s">
        <v>47</v>
      </c>
      <c r="H3" s="304"/>
      <c r="I3" s="303" t="s">
        <v>46</v>
      </c>
      <c r="J3" s="305"/>
      <c r="K3" s="305"/>
      <c r="L3" s="304"/>
      <c r="M3" s="301" t="s">
        <v>35</v>
      </c>
      <c r="N3" s="301" t="s">
        <v>51</v>
      </c>
      <c r="O3" s="275" t="s">
        <v>208</v>
      </c>
      <c r="P3" s="275" t="s">
        <v>209</v>
      </c>
      <c r="Q3" s="275" t="s">
        <v>210</v>
      </c>
      <c r="R3" s="277" t="s">
        <v>45</v>
      </c>
    </row>
    <row r="4" spans="1:18" s="99" customFormat="1" ht="72" customHeight="1" x14ac:dyDescent="0.3">
      <c r="A4" s="300"/>
      <c r="B4" s="302"/>
      <c r="C4" s="302"/>
      <c r="D4" s="302"/>
      <c r="E4" s="302"/>
      <c r="F4" s="302"/>
      <c r="G4" s="98" t="s">
        <v>52</v>
      </c>
      <c r="H4" s="98" t="s">
        <v>53</v>
      </c>
      <c r="I4" s="98" t="s">
        <v>36</v>
      </c>
      <c r="J4" s="98" t="s">
        <v>54</v>
      </c>
      <c r="K4" s="98" t="s">
        <v>207</v>
      </c>
      <c r="L4" s="98" t="s">
        <v>56</v>
      </c>
      <c r="M4" s="302"/>
      <c r="N4" s="302"/>
      <c r="O4" s="276"/>
      <c r="P4" s="276"/>
      <c r="Q4" s="276"/>
      <c r="R4" s="278"/>
    </row>
    <row r="5" spans="1:18" s="97" customFormat="1" x14ac:dyDescent="0.35">
      <c r="A5" s="100">
        <v>1</v>
      </c>
      <c r="B5" s="101">
        <v>2</v>
      </c>
      <c r="C5" s="101">
        <v>3</v>
      </c>
      <c r="D5" s="101">
        <v>4</v>
      </c>
      <c r="E5" s="101">
        <v>5</v>
      </c>
      <c r="F5" s="101">
        <v>6</v>
      </c>
      <c r="G5" s="101">
        <v>7</v>
      </c>
      <c r="H5" s="101">
        <v>8</v>
      </c>
      <c r="I5" s="101" t="s">
        <v>44</v>
      </c>
      <c r="J5" s="101">
        <v>10</v>
      </c>
      <c r="K5" s="101">
        <v>11</v>
      </c>
      <c r="L5" s="101">
        <v>12</v>
      </c>
      <c r="M5" s="101">
        <v>13</v>
      </c>
      <c r="N5" s="101" t="s">
        <v>43</v>
      </c>
      <c r="O5" s="110">
        <v>15</v>
      </c>
      <c r="P5" s="110">
        <v>16</v>
      </c>
      <c r="Q5" s="110">
        <v>17</v>
      </c>
      <c r="R5" s="111">
        <v>18</v>
      </c>
    </row>
    <row r="6" spans="1:18" ht="90" customHeight="1" x14ac:dyDescent="0.35">
      <c r="A6" s="209" t="s">
        <v>34</v>
      </c>
      <c r="B6" s="210" t="s">
        <v>33</v>
      </c>
      <c r="C6" s="211" t="s">
        <v>32</v>
      </c>
      <c r="D6" s="114" t="s">
        <v>31</v>
      </c>
      <c r="E6" s="212" t="s">
        <v>30</v>
      </c>
      <c r="F6" s="213" t="s">
        <v>29</v>
      </c>
      <c r="G6" s="153">
        <v>86181455</v>
      </c>
      <c r="H6" s="153">
        <v>0</v>
      </c>
      <c r="I6" s="153">
        <f>SUM(J6:L6)</f>
        <v>13893291</v>
      </c>
      <c r="J6" s="153">
        <v>9121194</v>
      </c>
      <c r="K6" s="153">
        <v>117068</v>
      </c>
      <c r="L6" s="153">
        <v>4655029</v>
      </c>
      <c r="M6" s="153">
        <v>1315200</v>
      </c>
      <c r="N6" s="153">
        <f>SUM(G6,H6,I6,M6)</f>
        <v>101389946</v>
      </c>
      <c r="O6" s="154">
        <v>374741919.10000002</v>
      </c>
      <c r="P6" s="154">
        <v>511663226.11000001</v>
      </c>
      <c r="Q6" s="154">
        <v>608758390.36000001</v>
      </c>
      <c r="R6" s="226" t="s">
        <v>251</v>
      </c>
    </row>
    <row r="7" spans="1:18" ht="53.25" customHeight="1" x14ac:dyDescent="0.35">
      <c r="A7" s="209" t="s">
        <v>27</v>
      </c>
      <c r="B7" s="210" t="s">
        <v>28</v>
      </c>
      <c r="C7" s="211" t="s">
        <v>27</v>
      </c>
      <c r="D7" s="114" t="s">
        <v>26</v>
      </c>
      <c r="E7" s="212" t="s">
        <v>25</v>
      </c>
      <c r="F7" s="213" t="s">
        <v>24</v>
      </c>
      <c r="G7" s="153">
        <v>0</v>
      </c>
      <c r="H7" s="153">
        <v>3245258</v>
      </c>
      <c r="I7" s="153">
        <f>J7+K7+L7</f>
        <v>260633</v>
      </c>
      <c r="J7" s="153">
        <v>0</v>
      </c>
      <c r="K7" s="153">
        <v>0</v>
      </c>
      <c r="L7" s="153">
        <v>260633</v>
      </c>
      <c r="M7" s="153">
        <v>312060</v>
      </c>
      <c r="N7" s="153">
        <f>G7+H7+I7+M7</f>
        <v>3817951</v>
      </c>
      <c r="O7" s="154">
        <v>0</v>
      </c>
      <c r="P7" s="154">
        <v>0</v>
      </c>
      <c r="Q7" s="154">
        <v>0</v>
      </c>
      <c r="R7" s="227" t="s">
        <v>242</v>
      </c>
    </row>
    <row r="8" spans="1:18" ht="103.5" customHeight="1" x14ac:dyDescent="0.35">
      <c r="A8" s="214" t="s">
        <v>22</v>
      </c>
      <c r="B8" s="114" t="s">
        <v>23</v>
      </c>
      <c r="C8" s="211" t="s">
        <v>22</v>
      </c>
      <c r="D8" s="114" t="s">
        <v>21</v>
      </c>
      <c r="E8" s="215" t="s">
        <v>20</v>
      </c>
      <c r="F8" s="215" t="s">
        <v>19</v>
      </c>
      <c r="G8" s="155">
        <v>0</v>
      </c>
      <c r="H8" s="153">
        <v>23437202.309999999</v>
      </c>
      <c r="I8" s="153">
        <f>J8+K8+L8</f>
        <v>3263336.0199999996</v>
      </c>
      <c r="J8" s="153">
        <v>2669621.0299999998</v>
      </c>
      <c r="K8" s="153">
        <v>593714.99</v>
      </c>
      <c r="L8" s="153">
        <v>0</v>
      </c>
      <c r="M8" s="153">
        <v>872640.86</v>
      </c>
      <c r="N8" s="153">
        <f>G8+H8+I8+M8</f>
        <v>27573179.189999998</v>
      </c>
      <c r="O8" s="154">
        <v>108868250.53000002</v>
      </c>
      <c r="P8" s="154">
        <v>128080294.97</v>
      </c>
      <c r="Q8" s="154">
        <v>128080294.97</v>
      </c>
      <c r="R8" s="228" t="s">
        <v>252</v>
      </c>
    </row>
    <row r="9" spans="1:18" ht="150" customHeight="1" x14ac:dyDescent="0.35">
      <c r="A9" s="216" t="s">
        <v>17</v>
      </c>
      <c r="B9" s="217" t="s">
        <v>18</v>
      </c>
      <c r="C9" s="218" t="s">
        <v>17</v>
      </c>
      <c r="D9" s="219" t="s">
        <v>242</v>
      </c>
      <c r="E9" s="220" t="s">
        <v>50</v>
      </c>
      <c r="F9" s="219" t="s">
        <v>16</v>
      </c>
      <c r="G9" s="156">
        <v>17211337</v>
      </c>
      <c r="H9" s="156">
        <v>0</v>
      </c>
      <c r="I9" s="153">
        <f>SUM(J9:L9)</f>
        <v>2976548.86</v>
      </c>
      <c r="J9" s="156">
        <v>0</v>
      </c>
      <c r="K9" s="156">
        <v>1488274.43</v>
      </c>
      <c r="L9" s="156">
        <v>1488274.43</v>
      </c>
      <c r="M9" s="156">
        <v>60745.9</v>
      </c>
      <c r="N9" s="153">
        <f>SUM(G9,H9,I9,M9)</f>
        <v>20248631.759999998</v>
      </c>
      <c r="O9" s="157">
        <v>75692136.569999993</v>
      </c>
      <c r="P9" s="157">
        <v>89049572.989999995</v>
      </c>
      <c r="Q9" s="157">
        <v>96482799.079999998</v>
      </c>
      <c r="R9" s="228" t="s">
        <v>257</v>
      </c>
    </row>
    <row r="10" spans="1:18" ht="65.25" customHeight="1" thickBot="1" x14ac:dyDescent="0.4">
      <c r="A10" s="221" t="s">
        <v>243</v>
      </c>
      <c r="B10" s="222" t="s">
        <v>244</v>
      </c>
      <c r="C10" s="223" t="s">
        <v>243</v>
      </c>
      <c r="D10" s="224" t="s">
        <v>242</v>
      </c>
      <c r="E10" s="225" t="s">
        <v>50</v>
      </c>
      <c r="F10" s="224" t="s">
        <v>220</v>
      </c>
      <c r="G10" s="208">
        <v>7884619</v>
      </c>
      <c r="H10" s="208">
        <v>0</v>
      </c>
      <c r="I10" s="208">
        <v>0</v>
      </c>
      <c r="J10" s="208">
        <v>0</v>
      </c>
      <c r="K10" s="208">
        <v>0</v>
      </c>
      <c r="L10" s="208">
        <v>0</v>
      </c>
      <c r="M10" s="208">
        <v>0</v>
      </c>
      <c r="N10" s="208">
        <v>7884619</v>
      </c>
      <c r="O10" s="208">
        <v>0</v>
      </c>
      <c r="P10" s="208">
        <v>0</v>
      </c>
      <c r="Q10" s="208">
        <v>0</v>
      </c>
      <c r="R10" s="229" t="s">
        <v>242</v>
      </c>
    </row>
    <row r="11" spans="1:18" ht="15" thickBot="1" x14ac:dyDescent="0.4">
      <c r="A11" s="291" t="s">
        <v>253</v>
      </c>
      <c r="B11" s="292"/>
      <c r="C11" s="292"/>
      <c r="D11" s="292"/>
      <c r="E11" s="292"/>
      <c r="F11" s="293"/>
      <c r="G11" s="230">
        <f>SUM(G6:G10)</f>
        <v>111277411</v>
      </c>
      <c r="H11" s="231">
        <f>SUM(H6:H10)</f>
        <v>26682460.309999999</v>
      </c>
      <c r="R11" s="19"/>
    </row>
    <row r="12" spans="1:18" s="146" customFormat="1" ht="15.75" hidden="1" customHeight="1" thickBot="1" x14ac:dyDescent="0.4">
      <c r="A12" s="291"/>
      <c r="B12" s="292"/>
      <c r="C12" s="292"/>
      <c r="D12" s="292"/>
      <c r="E12" s="292"/>
      <c r="F12" s="293"/>
      <c r="G12" s="289">
        <v>299449389</v>
      </c>
      <c r="H12" s="290"/>
      <c r="I12" s="149">
        <f>I9/N9</f>
        <v>0.14699999956935364</v>
      </c>
      <c r="J12" s="149"/>
      <c r="K12" s="149">
        <f>K9/N9</f>
        <v>7.349999978467682E-2</v>
      </c>
      <c r="L12" s="149">
        <f>L9/N9</f>
        <v>7.349999978467682E-2</v>
      </c>
      <c r="M12" s="149">
        <f>M9/N9</f>
        <v>3.0000002331021704E-3</v>
      </c>
      <c r="N12" s="149">
        <f>G9/N9</f>
        <v>0.85000000019754429</v>
      </c>
    </row>
    <row r="13" spans="1:18" s="146" customFormat="1" ht="15.75" hidden="1" customHeight="1" thickBot="1" x14ac:dyDescent="0.4">
      <c r="A13" s="291"/>
      <c r="B13" s="292"/>
      <c r="C13" s="292"/>
      <c r="D13" s="292"/>
      <c r="E13" s="292"/>
      <c r="F13" s="293"/>
      <c r="G13" s="287">
        <v>1376269391.8399999</v>
      </c>
      <c r="H13" s="288"/>
      <c r="I13" s="148">
        <f>I6/N6</f>
        <v>0.13702829075379919</v>
      </c>
      <c r="J13" s="148">
        <f>J6/N6</f>
        <v>8.9961523403908311E-2</v>
      </c>
      <c r="K13" s="148">
        <f>K6/N6</f>
        <v>1.1546312491378583E-3</v>
      </c>
      <c r="L13" s="148">
        <f>L6/N6</f>
        <v>4.591213610075303E-2</v>
      </c>
      <c r="M13" s="148">
        <f>M6/N6</f>
        <v>1.2971700369581023E-2</v>
      </c>
      <c r="N13" s="148"/>
      <c r="R13" s="147"/>
    </row>
    <row r="14" spans="1:18" ht="15.75" hidden="1" customHeight="1" thickBot="1" x14ac:dyDescent="0.4">
      <c r="A14" s="291"/>
      <c r="B14" s="292"/>
      <c r="C14" s="292"/>
      <c r="D14" s="292"/>
      <c r="E14" s="292"/>
      <c r="F14" s="293"/>
      <c r="G14" s="230">
        <f>SUM(G8:G13)</f>
        <v>1812092147.8399999</v>
      </c>
      <c r="H14" s="231">
        <f>SUM(H8:H13)</f>
        <v>50119662.619999997</v>
      </c>
    </row>
    <row r="15" spans="1:18" s="138" customFormat="1" ht="15.75" hidden="1" customHeight="1" thickBot="1" x14ac:dyDescent="0.4">
      <c r="A15" s="291"/>
      <c r="B15" s="292"/>
      <c r="C15" s="292"/>
      <c r="D15" s="292"/>
      <c r="E15" s="292"/>
      <c r="F15" s="293"/>
      <c r="G15" s="289">
        <v>299449389</v>
      </c>
      <c r="H15" s="290"/>
      <c r="I15" s="145">
        <v>12292572</v>
      </c>
      <c r="J15" s="145">
        <v>0</v>
      </c>
      <c r="K15" s="145">
        <v>6146286</v>
      </c>
      <c r="L15" s="145">
        <v>6146286</v>
      </c>
      <c r="M15" s="145">
        <v>250404</v>
      </c>
      <c r="N15" s="145">
        <v>83619835</v>
      </c>
      <c r="R15" s="139"/>
    </row>
    <row r="16" spans="1:18" ht="15.75" hidden="1" customHeight="1" x14ac:dyDescent="0.35">
      <c r="A16" s="291"/>
      <c r="B16" s="292"/>
      <c r="C16" s="292"/>
      <c r="D16" s="292"/>
      <c r="E16" s="292"/>
      <c r="F16" s="293"/>
      <c r="G16" s="287">
        <v>1376269391.8399999</v>
      </c>
      <c r="H16" s="288"/>
      <c r="I16" s="144"/>
      <c r="J16" s="143"/>
      <c r="K16" s="143"/>
      <c r="L16" s="143"/>
      <c r="M16" s="143"/>
      <c r="N16" s="143"/>
    </row>
    <row r="17" spans="1:18" s="133" customFormat="1" ht="15.75" hidden="1" customHeight="1" thickBot="1" x14ac:dyDescent="0.4">
      <c r="A17" s="291"/>
      <c r="B17" s="292"/>
      <c r="C17" s="292"/>
      <c r="D17" s="292"/>
      <c r="E17" s="292"/>
      <c r="F17" s="293"/>
      <c r="G17" s="230">
        <f>SUM(G11:G16)</f>
        <v>5274807120.5199995</v>
      </c>
      <c r="H17" s="231">
        <f>SUM(H11:H16)</f>
        <v>76802122.929999992</v>
      </c>
      <c r="I17" s="142">
        <f>I15/N15</f>
        <v>0.1470054563011276</v>
      </c>
      <c r="J17" s="141"/>
      <c r="K17" s="141">
        <f>K15/N15</f>
        <v>7.3502728150563801E-2</v>
      </c>
      <c r="L17" s="141">
        <f>L15/N15</f>
        <v>7.3502728150563801E-2</v>
      </c>
      <c r="M17" s="141">
        <f>M15/N15</f>
        <v>2.994552668036238E-3</v>
      </c>
      <c r="N17" s="141"/>
      <c r="R17" s="134"/>
    </row>
    <row r="18" spans="1:18" ht="15.75" hidden="1" customHeight="1" thickBot="1" x14ac:dyDescent="0.4">
      <c r="A18" s="291"/>
      <c r="B18" s="292"/>
      <c r="C18" s="292"/>
      <c r="D18" s="292"/>
      <c r="E18" s="292"/>
      <c r="F18" s="293"/>
      <c r="G18" s="289">
        <v>299449389</v>
      </c>
      <c r="H18" s="290"/>
    </row>
    <row r="19" spans="1:18" ht="15.75" hidden="1" customHeight="1" thickBot="1" x14ac:dyDescent="0.4">
      <c r="A19" s="291"/>
      <c r="B19" s="292"/>
      <c r="C19" s="292"/>
      <c r="D19" s="292"/>
      <c r="E19" s="292"/>
      <c r="F19" s="293"/>
      <c r="G19" s="287">
        <v>1376269391.8399999</v>
      </c>
      <c r="H19" s="288"/>
      <c r="J19" s="103"/>
      <c r="K19" s="103"/>
      <c r="L19" s="103"/>
      <c r="M19" s="103"/>
    </row>
    <row r="20" spans="1:18" s="138" customFormat="1" ht="15.75" hidden="1" customHeight="1" thickBot="1" x14ac:dyDescent="0.4">
      <c r="A20" s="291"/>
      <c r="B20" s="292"/>
      <c r="C20" s="292"/>
      <c r="D20" s="292"/>
      <c r="E20" s="292"/>
      <c r="F20" s="293"/>
      <c r="G20" s="230">
        <f>SUM(G14:G19)</f>
        <v>10438336830.039999</v>
      </c>
      <c r="H20" s="231">
        <f>SUM(H14:H19)</f>
        <v>126921785.54999998</v>
      </c>
      <c r="I20" s="140">
        <v>37668912</v>
      </c>
      <c r="J20" s="140">
        <v>11853008</v>
      </c>
      <c r="K20" s="140">
        <v>13439215</v>
      </c>
      <c r="L20" s="140">
        <v>12376689</v>
      </c>
      <c r="M20" s="140">
        <v>2816239</v>
      </c>
      <c r="N20" s="140">
        <v>269900996</v>
      </c>
      <c r="R20" s="139"/>
    </row>
    <row r="21" spans="1:18" ht="15.75" hidden="1" customHeight="1" thickBot="1" x14ac:dyDescent="0.4">
      <c r="A21" s="291"/>
      <c r="B21" s="292"/>
      <c r="C21" s="292"/>
      <c r="D21" s="292"/>
      <c r="E21" s="292"/>
      <c r="F21" s="293"/>
      <c r="G21" s="289">
        <v>299449389</v>
      </c>
      <c r="H21" s="290"/>
      <c r="I21" s="137"/>
      <c r="J21" s="137"/>
      <c r="K21" s="137"/>
      <c r="L21" s="137"/>
      <c r="M21" s="137"/>
      <c r="N21" s="137"/>
    </row>
    <row r="22" spans="1:18" s="133" customFormat="1" ht="15.75" hidden="1" customHeight="1" thickBot="1" x14ac:dyDescent="0.4">
      <c r="A22" s="291"/>
      <c r="B22" s="292"/>
      <c r="C22" s="292"/>
      <c r="D22" s="292"/>
      <c r="E22" s="292"/>
      <c r="F22" s="293"/>
      <c r="G22" s="287">
        <v>1376269391.8399999</v>
      </c>
      <c r="H22" s="288"/>
      <c r="I22" s="136">
        <f>I20/N20</f>
        <v>0.1395656650337074</v>
      </c>
      <c r="J22" s="135">
        <f>J20/N20</f>
        <v>4.3916132862288508E-2</v>
      </c>
      <c r="K22" s="135">
        <f>K20/N20</f>
        <v>4.9793128588528808E-2</v>
      </c>
      <c r="L22" s="135">
        <f>L20/N20</f>
        <v>4.5856403582890073E-2</v>
      </c>
      <c r="M22" s="135">
        <f>M20/N20</f>
        <v>1.0434340894392253E-2</v>
      </c>
      <c r="N22" s="135"/>
      <c r="R22" s="134"/>
    </row>
    <row r="23" spans="1:18" ht="15.75" hidden="1" customHeight="1" thickBot="1" x14ac:dyDescent="0.4">
      <c r="A23" s="291"/>
      <c r="B23" s="292"/>
      <c r="C23" s="292"/>
      <c r="D23" s="292"/>
      <c r="E23" s="292"/>
      <c r="F23" s="293"/>
      <c r="G23" s="230">
        <f>SUM(G17:G22)</f>
        <v>19064581512.239998</v>
      </c>
      <c r="H23" s="231">
        <f>SUM(H17:H22)</f>
        <v>203723908.47999996</v>
      </c>
    </row>
    <row r="24" spans="1:18" s="132" customFormat="1" ht="15" thickBot="1" x14ac:dyDescent="0.4">
      <c r="A24" s="294"/>
      <c r="B24" s="295"/>
      <c r="C24" s="295"/>
      <c r="D24" s="295"/>
      <c r="E24" s="295"/>
      <c r="F24" s="296"/>
      <c r="G24" s="297">
        <v>137959871.31</v>
      </c>
      <c r="H24" s="298"/>
      <c r="N24" s="236"/>
      <c r="O24" s="236"/>
      <c r="P24" s="236"/>
      <c r="Q24" s="236"/>
      <c r="R24" s="20"/>
    </row>
    <row r="25" spans="1:18" ht="15" thickBot="1" x14ac:dyDescent="0.4">
      <c r="A25" s="285" t="s">
        <v>254</v>
      </c>
      <c r="B25" s="286"/>
      <c r="C25" s="286"/>
      <c r="D25" s="286"/>
      <c r="E25" s="286"/>
      <c r="F25" s="286"/>
      <c r="G25" s="287">
        <v>634063568.53999996</v>
      </c>
      <c r="H25" s="288"/>
      <c r="N25" s="232"/>
      <c r="O25" s="237">
        <f>SUM(O6:O10)</f>
        <v>559302306.20000005</v>
      </c>
      <c r="P25" s="237">
        <f>SUM(P6:P10)</f>
        <v>728793094.07000005</v>
      </c>
      <c r="Q25" s="237">
        <f>SUM(Q6:Q10)</f>
        <v>833321484.41000009</v>
      </c>
    </row>
    <row r="26" spans="1:18" ht="15" thickBot="1" x14ac:dyDescent="0.4">
      <c r="A26" s="232"/>
      <c r="B26" s="232"/>
      <c r="C26" s="232"/>
      <c r="D26" s="232"/>
      <c r="E26" s="233"/>
      <c r="F26" s="232"/>
      <c r="G26" s="232"/>
      <c r="H26" s="232"/>
      <c r="N26" s="232"/>
      <c r="O26" s="236"/>
      <c r="P26" s="236"/>
      <c r="Q26" s="236"/>
    </row>
    <row r="27" spans="1:18" ht="15" thickBot="1" x14ac:dyDescent="0.4">
      <c r="A27" s="232"/>
      <c r="B27" s="232"/>
      <c r="C27" s="232"/>
      <c r="D27" s="232"/>
      <c r="E27" s="233"/>
      <c r="F27" s="234" t="s">
        <v>255</v>
      </c>
      <c r="G27" s="235">
        <v>4.5960000000000001</v>
      </c>
      <c r="H27" s="232"/>
    </row>
    <row r="28" spans="1:18" x14ac:dyDescent="0.35">
      <c r="A28" s="232"/>
      <c r="B28" s="232"/>
      <c r="C28" s="232"/>
      <c r="D28" s="232"/>
      <c r="E28" s="233"/>
      <c r="F28" s="232"/>
      <c r="G28" s="232"/>
      <c r="H28" s="232"/>
    </row>
  </sheetData>
  <mergeCells count="26">
    <mergeCell ref="P3:P4"/>
    <mergeCell ref="R3:R4"/>
    <mergeCell ref="A3:A4"/>
    <mergeCell ref="B3:B4"/>
    <mergeCell ref="C3:C4"/>
    <mergeCell ref="D3:D4"/>
    <mergeCell ref="E3:E4"/>
    <mergeCell ref="F3:F4"/>
    <mergeCell ref="Q3:Q4"/>
    <mergeCell ref="G3:H3"/>
    <mergeCell ref="I3:L3"/>
    <mergeCell ref="M3:M4"/>
    <mergeCell ref="N3:N4"/>
    <mergeCell ref="O3:O4"/>
    <mergeCell ref="A25:F25"/>
    <mergeCell ref="G25:H25"/>
    <mergeCell ref="G19:H19"/>
    <mergeCell ref="G21:H21"/>
    <mergeCell ref="G22:H22"/>
    <mergeCell ref="A11:F24"/>
    <mergeCell ref="G16:H16"/>
    <mergeCell ref="G18:H18"/>
    <mergeCell ref="G24:H24"/>
    <mergeCell ref="G12:H12"/>
    <mergeCell ref="G13:H13"/>
    <mergeCell ref="G15:H15"/>
  </mergeCells>
  <printOptions horizontalCentered="1"/>
  <pageMargins left="0" right="0" top="0.35433070866141736" bottom="0.35433070866141736" header="0.11811023622047245" footer="0.11811023622047245"/>
  <pageSetup paperSize="8" scale="50" fitToHeight="0" orientation="landscape" r:id="rId1"/>
  <ignoredErrors>
    <ignoredError sqref="G11:H11 O25:Q25 I6 I9" formulaRange="1"/>
    <ignoredError sqref="E7:E1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29"/>
  <sheetViews>
    <sheetView zoomScale="90" zoomScaleNormal="90" zoomScaleSheetLayoutView="100" workbookViewId="0">
      <pane ySplit="4" topLeftCell="A19" activePane="bottomLeft" state="frozen"/>
      <selection pane="bottomLeft" activeCell="F23" sqref="F22:F23"/>
    </sheetView>
  </sheetViews>
  <sheetFormatPr defaultColWidth="8.7265625" defaultRowHeight="14.5" x14ac:dyDescent="0.35"/>
  <cols>
    <col min="1" max="1" width="13.26953125" style="106" customWidth="1"/>
    <col min="2" max="2" width="16.81640625" style="104" customWidth="1"/>
    <col min="3" max="3" width="8.26953125" style="104" customWidth="1"/>
    <col min="4" max="4" width="17.1796875" style="105" customWidth="1"/>
    <col min="5" max="5" width="35.26953125" style="105" customWidth="1"/>
    <col min="6" max="6" width="16.54296875" style="105" customWidth="1"/>
    <col min="7" max="7" width="15.54296875" style="102" bestFit="1" customWidth="1"/>
    <col min="8" max="8" width="15.453125" style="102" bestFit="1" customWidth="1"/>
    <col min="9" max="9" width="14" style="102" customWidth="1"/>
    <col min="10" max="10" width="17" style="102" customWidth="1"/>
    <col min="11" max="11" width="13.81640625" style="102" customWidth="1"/>
    <col min="12" max="12" width="22.453125" style="102" customWidth="1"/>
    <col min="13" max="16384" width="8.7265625" style="102"/>
  </cols>
  <sheetData>
    <row r="1" spans="1:12" ht="15" customHeight="1" x14ac:dyDescent="0.35">
      <c r="A1" s="95" t="s">
        <v>49</v>
      </c>
      <c r="C1" s="207" t="s">
        <v>0</v>
      </c>
      <c r="D1" s="207"/>
      <c r="E1" s="207"/>
    </row>
    <row r="2" spans="1:12" ht="15" customHeight="1" x14ac:dyDescent="0.35"/>
    <row r="3" spans="1:12" ht="14.5" customHeight="1" thickBot="1" x14ac:dyDescent="0.4">
      <c r="A3" s="306" t="s">
        <v>130</v>
      </c>
      <c r="B3" s="306"/>
      <c r="C3" s="306"/>
      <c r="D3" s="306"/>
      <c r="E3" s="306"/>
      <c r="F3" s="306"/>
    </row>
    <row r="4" spans="1:12" s="107" customFormat="1" ht="77.150000000000006" customHeight="1" x14ac:dyDescent="0.35">
      <c r="A4" s="121" t="s">
        <v>129</v>
      </c>
      <c r="B4" s="122" t="s">
        <v>128</v>
      </c>
      <c r="C4" s="122" t="s">
        <v>127</v>
      </c>
      <c r="D4" s="122" t="s">
        <v>126</v>
      </c>
      <c r="E4" s="122" t="s">
        <v>125</v>
      </c>
      <c r="F4" s="122" t="s">
        <v>124</v>
      </c>
      <c r="G4" s="122" t="s">
        <v>123</v>
      </c>
      <c r="H4" s="122" t="s">
        <v>122</v>
      </c>
      <c r="I4" s="122" t="s">
        <v>121</v>
      </c>
      <c r="J4" s="122" t="s">
        <v>120</v>
      </c>
      <c r="K4" s="122" t="s">
        <v>119</v>
      </c>
      <c r="L4" s="238" t="s">
        <v>221</v>
      </c>
    </row>
    <row r="5" spans="1:12" ht="47" x14ac:dyDescent="0.35">
      <c r="A5" s="242" t="s">
        <v>96</v>
      </c>
      <c r="B5" s="243" t="s">
        <v>14</v>
      </c>
      <c r="C5" s="243" t="s">
        <v>63</v>
      </c>
      <c r="D5" s="243" t="s">
        <v>95</v>
      </c>
      <c r="E5" s="243" t="s">
        <v>94</v>
      </c>
      <c r="F5" s="158">
        <v>12750000</v>
      </c>
      <c r="G5" s="158">
        <v>2250000</v>
      </c>
      <c r="H5" s="243" t="s">
        <v>116</v>
      </c>
      <c r="I5" s="243" t="s">
        <v>118</v>
      </c>
      <c r="J5" s="243" t="s">
        <v>117</v>
      </c>
      <c r="K5" s="243">
        <v>2016</v>
      </c>
      <c r="L5" s="244"/>
    </row>
    <row r="6" spans="1:12" ht="116" x14ac:dyDescent="0.35">
      <c r="A6" s="242" t="s">
        <v>71</v>
      </c>
      <c r="B6" s="243" t="s">
        <v>13</v>
      </c>
      <c r="C6" s="243" t="s">
        <v>63</v>
      </c>
      <c r="D6" s="243" t="s">
        <v>69</v>
      </c>
      <c r="E6" s="243" t="s">
        <v>90</v>
      </c>
      <c r="F6" s="158">
        <v>8947368.4199999999</v>
      </c>
      <c r="G6" s="158">
        <v>1578947.37</v>
      </c>
      <c r="H6" s="243" t="s">
        <v>116</v>
      </c>
      <c r="I6" s="243" t="s">
        <v>115</v>
      </c>
      <c r="J6" s="243" t="s">
        <v>114</v>
      </c>
      <c r="K6" s="243">
        <v>2016</v>
      </c>
      <c r="L6" s="244"/>
    </row>
    <row r="7" spans="1:12" ht="47" x14ac:dyDescent="0.35">
      <c r="A7" s="242" t="s">
        <v>87</v>
      </c>
      <c r="B7" s="243" t="s">
        <v>12</v>
      </c>
      <c r="C7" s="243" t="s">
        <v>63</v>
      </c>
      <c r="D7" s="243" t="s">
        <v>113</v>
      </c>
      <c r="E7" s="243" t="s">
        <v>112</v>
      </c>
      <c r="F7" s="158">
        <v>102000000</v>
      </c>
      <c r="G7" s="158">
        <v>18000000</v>
      </c>
      <c r="H7" s="243" t="s">
        <v>111</v>
      </c>
      <c r="I7" s="243" t="s">
        <v>110</v>
      </c>
      <c r="J7" s="243" t="s">
        <v>78</v>
      </c>
      <c r="K7" s="245">
        <v>2016</v>
      </c>
      <c r="L7" s="246"/>
    </row>
    <row r="8" spans="1:12" ht="35.5" x14ac:dyDescent="0.35">
      <c r="A8" s="242" t="s">
        <v>87</v>
      </c>
      <c r="B8" s="243" t="s">
        <v>1</v>
      </c>
      <c r="C8" s="243" t="s">
        <v>86</v>
      </c>
      <c r="D8" s="243" t="s">
        <v>93</v>
      </c>
      <c r="E8" s="243" t="s">
        <v>109</v>
      </c>
      <c r="F8" s="158">
        <v>12600000</v>
      </c>
      <c r="G8" s="158">
        <v>2223529.4</v>
      </c>
      <c r="H8" s="243" t="s">
        <v>103</v>
      </c>
      <c r="I8" s="243" t="s">
        <v>105</v>
      </c>
      <c r="J8" s="243" t="s">
        <v>104</v>
      </c>
      <c r="K8" s="243">
        <v>2017</v>
      </c>
      <c r="L8" s="244"/>
    </row>
    <row r="9" spans="1:12" ht="70" x14ac:dyDescent="0.35">
      <c r="A9" s="242" t="s">
        <v>87</v>
      </c>
      <c r="B9" s="243" t="s">
        <v>2</v>
      </c>
      <c r="C9" s="243" t="s">
        <v>86</v>
      </c>
      <c r="D9" s="243" t="s">
        <v>93</v>
      </c>
      <c r="E9" s="243" t="s">
        <v>108</v>
      </c>
      <c r="F9" s="158">
        <v>29470000</v>
      </c>
      <c r="G9" s="158">
        <v>13700588.24</v>
      </c>
      <c r="H9" s="243" t="s">
        <v>103</v>
      </c>
      <c r="I9" s="243" t="s">
        <v>105</v>
      </c>
      <c r="J9" s="243" t="s">
        <v>104</v>
      </c>
      <c r="K9" s="243">
        <v>2017</v>
      </c>
      <c r="L9" s="244"/>
    </row>
    <row r="10" spans="1:12" ht="35.5" x14ac:dyDescent="0.35">
      <c r="A10" s="242" t="s">
        <v>87</v>
      </c>
      <c r="B10" s="243" t="s">
        <v>3</v>
      </c>
      <c r="C10" s="243" t="s">
        <v>86</v>
      </c>
      <c r="D10" s="243" t="s">
        <v>107</v>
      </c>
      <c r="E10" s="243" t="s">
        <v>106</v>
      </c>
      <c r="F10" s="158">
        <v>16094213.539999999</v>
      </c>
      <c r="G10" s="158">
        <v>2840155.33</v>
      </c>
      <c r="H10" s="243" t="s">
        <v>103</v>
      </c>
      <c r="I10" s="243" t="s">
        <v>105</v>
      </c>
      <c r="J10" s="243" t="s">
        <v>104</v>
      </c>
      <c r="K10" s="243">
        <v>2017</v>
      </c>
      <c r="L10" s="244"/>
    </row>
    <row r="11" spans="1:12" ht="47" x14ac:dyDescent="0.35">
      <c r="A11" s="242" t="s">
        <v>87</v>
      </c>
      <c r="B11" s="243" t="s">
        <v>4</v>
      </c>
      <c r="C11" s="243" t="s">
        <v>86</v>
      </c>
      <c r="D11" s="243" t="s">
        <v>93</v>
      </c>
      <c r="E11" s="243" t="s">
        <v>5</v>
      </c>
      <c r="F11" s="158">
        <v>36325000</v>
      </c>
      <c r="G11" s="158">
        <v>6410294.1200000001</v>
      </c>
      <c r="H11" s="243" t="s">
        <v>103</v>
      </c>
      <c r="I11" s="243" t="s">
        <v>102</v>
      </c>
      <c r="J11" s="243" t="s">
        <v>78</v>
      </c>
      <c r="K11" s="243">
        <v>2017</v>
      </c>
      <c r="L11" s="244"/>
    </row>
    <row r="12" spans="1:12" ht="126.65" customHeight="1" x14ac:dyDescent="0.35">
      <c r="A12" s="242" t="s">
        <v>71</v>
      </c>
      <c r="B12" s="243" t="s">
        <v>11</v>
      </c>
      <c r="C12" s="243" t="s">
        <v>63</v>
      </c>
      <c r="D12" s="243" t="s">
        <v>76</v>
      </c>
      <c r="E12" s="243" t="s">
        <v>101</v>
      </c>
      <c r="F12" s="158">
        <v>12750000</v>
      </c>
      <c r="G12" s="158">
        <v>2250000</v>
      </c>
      <c r="H12" s="243" t="s">
        <v>99</v>
      </c>
      <c r="I12" s="243" t="s">
        <v>98</v>
      </c>
      <c r="J12" s="243" t="s">
        <v>97</v>
      </c>
      <c r="K12" s="243">
        <v>2018</v>
      </c>
      <c r="L12" s="244"/>
    </row>
    <row r="13" spans="1:12" ht="47" x14ac:dyDescent="0.35">
      <c r="A13" s="242" t="s">
        <v>71</v>
      </c>
      <c r="B13" s="243" t="s">
        <v>10</v>
      </c>
      <c r="C13" s="243" t="s">
        <v>63</v>
      </c>
      <c r="D13" s="243" t="s">
        <v>69</v>
      </c>
      <c r="E13" s="243" t="s">
        <v>100</v>
      </c>
      <c r="F13" s="158">
        <v>40263157.890000001</v>
      </c>
      <c r="G13" s="158">
        <v>7105263.1600000001</v>
      </c>
      <c r="H13" s="243" t="s">
        <v>99</v>
      </c>
      <c r="I13" s="243" t="s">
        <v>98</v>
      </c>
      <c r="J13" s="243" t="s">
        <v>97</v>
      </c>
      <c r="K13" s="243">
        <v>2018</v>
      </c>
      <c r="L13" s="244"/>
    </row>
    <row r="14" spans="1:12" ht="47" x14ac:dyDescent="0.35">
      <c r="A14" s="242" t="s">
        <v>96</v>
      </c>
      <c r="B14" s="243" t="s">
        <v>9</v>
      </c>
      <c r="C14" s="243" t="s">
        <v>63</v>
      </c>
      <c r="D14" s="243" t="s">
        <v>95</v>
      </c>
      <c r="E14" s="243" t="s">
        <v>94</v>
      </c>
      <c r="F14" s="158">
        <v>10000000</v>
      </c>
      <c r="G14" s="158">
        <v>1764705.9</v>
      </c>
      <c r="H14" s="243" t="s">
        <v>89</v>
      </c>
      <c r="I14" s="243" t="s">
        <v>92</v>
      </c>
      <c r="J14" s="243" t="s">
        <v>91</v>
      </c>
      <c r="K14" s="243">
        <v>2018</v>
      </c>
      <c r="L14" s="244"/>
    </row>
    <row r="15" spans="1:12" ht="116" x14ac:dyDescent="0.35">
      <c r="A15" s="242" t="s">
        <v>71</v>
      </c>
      <c r="B15" s="243" t="s">
        <v>8</v>
      </c>
      <c r="C15" s="243" t="s">
        <v>63</v>
      </c>
      <c r="D15" s="243" t="s">
        <v>69</v>
      </c>
      <c r="E15" s="243" t="s">
        <v>90</v>
      </c>
      <c r="F15" s="158">
        <v>8947368.4199999999</v>
      </c>
      <c r="G15" s="158">
        <v>1578947.37</v>
      </c>
      <c r="H15" s="243" t="s">
        <v>89</v>
      </c>
      <c r="I15" s="243" t="s">
        <v>88</v>
      </c>
      <c r="J15" s="243" t="s">
        <v>78</v>
      </c>
      <c r="K15" s="243">
        <v>2018</v>
      </c>
      <c r="L15" s="244"/>
    </row>
    <row r="16" spans="1:12" ht="47" x14ac:dyDescent="0.35">
      <c r="A16" s="242" t="s">
        <v>87</v>
      </c>
      <c r="B16" s="243" t="s">
        <v>15</v>
      </c>
      <c r="C16" s="243" t="s">
        <v>86</v>
      </c>
      <c r="D16" s="243" t="s">
        <v>85</v>
      </c>
      <c r="E16" s="243" t="s">
        <v>84</v>
      </c>
      <c r="F16" s="158">
        <v>16248949.99</v>
      </c>
      <c r="G16" s="158">
        <v>8886812.0099999998</v>
      </c>
      <c r="H16" s="243" t="s">
        <v>80</v>
      </c>
      <c r="I16" s="243" t="s">
        <v>83</v>
      </c>
      <c r="J16" s="243" t="s">
        <v>82</v>
      </c>
      <c r="K16" s="243">
        <v>2019</v>
      </c>
      <c r="L16" s="244"/>
    </row>
    <row r="17" spans="1:12" ht="47" x14ac:dyDescent="0.35">
      <c r="A17" s="247" t="s">
        <v>65</v>
      </c>
      <c r="B17" s="248" t="s">
        <v>81</v>
      </c>
      <c r="C17" s="248" t="s">
        <v>63</v>
      </c>
      <c r="D17" s="114" t="s">
        <v>62</v>
      </c>
      <c r="E17" s="114" t="s">
        <v>61</v>
      </c>
      <c r="F17" s="159">
        <v>43000000</v>
      </c>
      <c r="G17" s="159">
        <v>7588235.2999999998</v>
      </c>
      <c r="H17" s="114" t="s">
        <v>80</v>
      </c>
      <c r="I17" s="114" t="s">
        <v>79</v>
      </c>
      <c r="J17" s="114" t="s">
        <v>78</v>
      </c>
      <c r="K17" s="243">
        <v>2019</v>
      </c>
      <c r="L17" s="244"/>
    </row>
    <row r="18" spans="1:12" ht="35.5" x14ac:dyDescent="0.35">
      <c r="A18" s="247" t="s">
        <v>71</v>
      </c>
      <c r="B18" s="248" t="s">
        <v>77</v>
      </c>
      <c r="C18" s="248" t="s">
        <v>63</v>
      </c>
      <c r="D18" s="114" t="s">
        <v>76</v>
      </c>
      <c r="E18" s="114" t="s">
        <v>75</v>
      </c>
      <c r="F18" s="159">
        <v>15000000</v>
      </c>
      <c r="G18" s="159">
        <v>2647058.8199999998</v>
      </c>
      <c r="H18" s="114" t="s">
        <v>74</v>
      </c>
      <c r="I18" s="114" t="s">
        <v>73</v>
      </c>
      <c r="J18" s="114" t="s">
        <v>72</v>
      </c>
      <c r="K18" s="243">
        <v>2019</v>
      </c>
      <c r="L18" s="244"/>
    </row>
    <row r="19" spans="1:12" ht="24" x14ac:dyDescent="0.35">
      <c r="A19" s="247" t="s">
        <v>71</v>
      </c>
      <c r="B19" s="248" t="s">
        <v>70</v>
      </c>
      <c r="C19" s="248" t="s">
        <v>63</v>
      </c>
      <c r="D19" s="114" t="s">
        <v>69</v>
      </c>
      <c r="E19" s="114" t="s">
        <v>68</v>
      </c>
      <c r="F19" s="159">
        <v>17000000</v>
      </c>
      <c r="G19" s="159">
        <v>3000000</v>
      </c>
      <c r="H19" s="114" t="s">
        <v>60</v>
      </c>
      <c r="I19" s="114" t="s">
        <v>67</v>
      </c>
      <c r="J19" s="114" t="s">
        <v>66</v>
      </c>
      <c r="K19" s="243">
        <v>2019</v>
      </c>
      <c r="L19" s="244"/>
    </row>
    <row r="20" spans="1:12" ht="47" x14ac:dyDescent="0.35">
      <c r="A20" s="247" t="s">
        <v>65</v>
      </c>
      <c r="B20" s="248" t="s">
        <v>64</v>
      </c>
      <c r="C20" s="248" t="s">
        <v>63</v>
      </c>
      <c r="D20" s="114" t="s">
        <v>62</v>
      </c>
      <c r="E20" s="114" t="s">
        <v>61</v>
      </c>
      <c r="F20" s="159">
        <v>34000000</v>
      </c>
      <c r="G20" s="159">
        <v>6000000</v>
      </c>
      <c r="H20" s="114" t="s">
        <v>60</v>
      </c>
      <c r="I20" s="114" t="s">
        <v>59</v>
      </c>
      <c r="J20" s="114" t="s">
        <v>58</v>
      </c>
      <c r="K20" s="243">
        <v>2019</v>
      </c>
      <c r="L20" s="244"/>
    </row>
    <row r="21" spans="1:12" ht="58.5" x14ac:dyDescent="0.35">
      <c r="A21" s="214" t="s">
        <v>87</v>
      </c>
      <c r="B21" s="249" t="s">
        <v>6</v>
      </c>
      <c r="C21" s="201" t="s">
        <v>86</v>
      </c>
      <c r="D21" s="249" t="s">
        <v>93</v>
      </c>
      <c r="E21" s="260" t="s">
        <v>211</v>
      </c>
      <c r="F21" s="159">
        <v>57558990.359999999</v>
      </c>
      <c r="G21" s="159">
        <v>21939121.949999999</v>
      </c>
      <c r="H21" s="250" t="s">
        <v>135</v>
      </c>
      <c r="I21" s="251" t="s">
        <v>212</v>
      </c>
      <c r="J21" s="252" t="s">
        <v>213</v>
      </c>
      <c r="K21" s="252">
        <v>2021</v>
      </c>
      <c r="L21" s="253"/>
    </row>
    <row r="22" spans="1:12" ht="116" x14ac:dyDescent="0.35">
      <c r="A22" s="214" t="s">
        <v>71</v>
      </c>
      <c r="B22" s="249" t="s">
        <v>214</v>
      </c>
      <c r="C22" s="201" t="s">
        <v>63</v>
      </c>
      <c r="D22" s="249" t="s">
        <v>69</v>
      </c>
      <c r="E22" s="260" t="s">
        <v>215</v>
      </c>
      <c r="F22" s="159">
        <v>894736.85</v>
      </c>
      <c r="G22" s="159">
        <v>157894.74</v>
      </c>
      <c r="H22" s="250" t="s">
        <v>216</v>
      </c>
      <c r="I22" s="251" t="s">
        <v>217</v>
      </c>
      <c r="J22" s="252" t="s">
        <v>218</v>
      </c>
      <c r="K22" s="252">
        <v>2021</v>
      </c>
      <c r="L22" s="253"/>
    </row>
    <row r="23" spans="1:12" ht="116.5" thickBot="1" x14ac:dyDescent="0.4">
      <c r="A23" s="239" t="s">
        <v>71</v>
      </c>
      <c r="B23" s="254" t="s">
        <v>219</v>
      </c>
      <c r="C23" s="255" t="s">
        <v>63</v>
      </c>
      <c r="D23" s="254" t="s">
        <v>69</v>
      </c>
      <c r="E23" s="261" t="s">
        <v>215</v>
      </c>
      <c r="F23" s="240">
        <v>6263157.9000000004</v>
      </c>
      <c r="G23" s="240">
        <v>1105263.1599999999</v>
      </c>
      <c r="H23" s="256" t="s">
        <v>216</v>
      </c>
      <c r="I23" s="257" t="s">
        <v>217</v>
      </c>
      <c r="J23" s="258" t="s">
        <v>218</v>
      </c>
      <c r="K23" s="258">
        <v>2021</v>
      </c>
      <c r="L23" s="259"/>
    </row>
    <row r="24" spans="1:12" ht="15" thickBot="1" x14ac:dyDescent="0.4">
      <c r="E24" s="241" t="s">
        <v>256</v>
      </c>
      <c r="F24" s="262">
        <f>SUM(F5:F23)</f>
        <v>480112943.37000006</v>
      </c>
    </row>
    <row r="27" spans="1:12" x14ac:dyDescent="0.35">
      <c r="F27" s="102"/>
    </row>
    <row r="28" spans="1:12" x14ac:dyDescent="0.35">
      <c r="F28" s="102"/>
    </row>
    <row r="29" spans="1:12" x14ac:dyDescent="0.35">
      <c r="F29" s="102"/>
    </row>
  </sheetData>
  <autoFilter ref="A4:L4" xr:uid="{00000000-0009-0000-0000-000003000000}"/>
  <mergeCells count="1">
    <mergeCell ref="A3:F3"/>
  </mergeCells>
  <printOptions horizontalCentered="1"/>
  <pageMargins left="0.11811023622047245" right="0.11811023622047245" top="0.15748031496062992" bottom="0.11811023622047245" header="0.11811023622047245" footer="0.11811023622047245"/>
  <pageSetup paperSize="8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28"/>
  <sheetViews>
    <sheetView topLeftCell="A16" zoomScaleSheetLayoutView="70" workbookViewId="0">
      <selection activeCell="G21" sqref="A21:XFD21"/>
    </sheetView>
  </sheetViews>
  <sheetFormatPr defaultRowHeight="14.5" x14ac:dyDescent="0.35"/>
  <cols>
    <col min="1" max="1" width="18.7265625" style="38" customWidth="1"/>
    <col min="2" max="2" width="14.453125" customWidth="1"/>
    <col min="3" max="3" width="15" customWidth="1"/>
    <col min="4" max="4" width="16.81640625" customWidth="1"/>
    <col min="5" max="5" width="12.1796875" customWidth="1"/>
    <col min="6" max="6" width="13.81640625" customWidth="1"/>
    <col min="7" max="7" width="15.54296875" customWidth="1"/>
    <col min="8" max="8" width="13.26953125" customWidth="1"/>
    <col min="9" max="9" width="50.81640625" customWidth="1"/>
    <col min="10" max="10" width="19" customWidth="1"/>
    <col min="11" max="11" width="50.453125" customWidth="1"/>
    <col min="12" max="12" width="19" customWidth="1"/>
    <col min="13" max="13" width="32.54296875" customWidth="1"/>
    <col min="14" max="14" width="16.81640625" customWidth="1"/>
    <col min="15" max="15" width="15.81640625" customWidth="1"/>
    <col min="16" max="16" width="16.7265625" customWidth="1"/>
    <col min="17" max="17" width="19.453125" customWidth="1"/>
    <col min="18" max="18" width="37.81640625" style="38" customWidth="1"/>
    <col min="19" max="19" width="12.54296875" customWidth="1"/>
    <col min="22" max="22" width="10.81640625" customWidth="1"/>
    <col min="23" max="23" width="13.26953125" customWidth="1"/>
    <col min="24" max="24" width="11.7265625" customWidth="1"/>
    <col min="25" max="25" width="18.1796875" customWidth="1"/>
    <col min="26" max="26" width="99.7265625" style="86" customWidth="1"/>
    <col min="28" max="28" width="16.54296875" customWidth="1"/>
    <col min="30" max="30" width="6.54296875" customWidth="1"/>
    <col min="32" max="32" width="12.81640625" customWidth="1"/>
  </cols>
  <sheetData>
    <row r="1" spans="1:32" x14ac:dyDescent="0.35">
      <c r="A1" s="9" t="s">
        <v>0</v>
      </c>
    </row>
    <row r="3" spans="1:32" s="60" customFormat="1" x14ac:dyDescent="0.35">
      <c r="A3" s="87" t="s">
        <v>199</v>
      </c>
      <c r="H3" s="61"/>
      <c r="N3" s="62"/>
      <c r="O3" s="62"/>
      <c r="P3" s="62"/>
      <c r="Q3" s="62"/>
      <c r="R3" s="59"/>
      <c r="Z3" s="63"/>
    </row>
    <row r="4" spans="1:32" ht="91.5" customHeight="1" x14ac:dyDescent="0.35">
      <c r="A4" s="307" t="s">
        <v>138</v>
      </c>
      <c r="B4" s="307" t="s">
        <v>139</v>
      </c>
      <c r="C4" s="307" t="s">
        <v>140</v>
      </c>
      <c r="D4" s="64" t="s">
        <v>141</v>
      </c>
      <c r="E4" s="307" t="s">
        <v>142</v>
      </c>
      <c r="F4" s="307" t="s">
        <v>143</v>
      </c>
      <c r="G4" s="307" t="s">
        <v>144</v>
      </c>
      <c r="H4" s="307" t="s">
        <v>145</v>
      </c>
      <c r="I4" s="307" t="s">
        <v>146</v>
      </c>
      <c r="J4" s="307" t="s">
        <v>147</v>
      </c>
      <c r="K4" s="307" t="s">
        <v>148</v>
      </c>
      <c r="L4" s="307" t="s">
        <v>149</v>
      </c>
      <c r="M4" s="307" t="s">
        <v>125</v>
      </c>
      <c r="N4" s="315" t="s">
        <v>150</v>
      </c>
      <c r="O4" s="316"/>
      <c r="P4" s="315" t="s">
        <v>151</v>
      </c>
      <c r="Q4" s="316"/>
      <c r="R4" s="307" t="s">
        <v>152</v>
      </c>
      <c r="S4" s="65" t="s">
        <v>153</v>
      </c>
      <c r="T4" s="315" t="s">
        <v>154</v>
      </c>
      <c r="U4" s="316"/>
      <c r="V4" s="65" t="s">
        <v>155</v>
      </c>
      <c r="W4" s="65" t="s">
        <v>156</v>
      </c>
      <c r="X4" s="65" t="s">
        <v>157</v>
      </c>
      <c r="Y4" s="65" t="s">
        <v>158</v>
      </c>
      <c r="Z4" s="65" t="s">
        <v>159</v>
      </c>
      <c r="AD4" s="66" t="s">
        <v>160</v>
      </c>
    </row>
    <row r="5" spans="1:32" s="66" customFormat="1" ht="24.4" customHeight="1" x14ac:dyDescent="0.35">
      <c r="A5" s="308"/>
      <c r="B5" s="308"/>
      <c r="C5" s="308"/>
      <c r="D5" s="65" t="s">
        <v>161</v>
      </c>
      <c r="E5" s="308"/>
      <c r="F5" s="308"/>
      <c r="G5" s="308"/>
      <c r="H5" s="308"/>
      <c r="I5" s="308"/>
      <c r="J5" s="308"/>
      <c r="K5" s="308"/>
      <c r="L5" s="308"/>
      <c r="M5" s="308"/>
      <c r="N5" s="65" t="s">
        <v>124</v>
      </c>
      <c r="O5" s="65" t="s">
        <v>123</v>
      </c>
      <c r="P5" s="65" t="s">
        <v>124</v>
      </c>
      <c r="Q5" s="65" t="s">
        <v>123</v>
      </c>
      <c r="R5" s="308"/>
      <c r="S5" s="65" t="s">
        <v>161</v>
      </c>
      <c r="T5" s="65" t="s">
        <v>161</v>
      </c>
      <c r="U5" s="65" t="s">
        <v>162</v>
      </c>
      <c r="V5" s="65" t="s">
        <v>161</v>
      </c>
      <c r="W5" s="65" t="s">
        <v>161</v>
      </c>
      <c r="X5" s="65" t="s">
        <v>161</v>
      </c>
      <c r="Y5" s="65"/>
      <c r="Z5" s="65"/>
      <c r="AD5" s="66" t="s">
        <v>163</v>
      </c>
    </row>
    <row r="6" spans="1:32" s="66" customFormat="1" ht="19.149999999999999" customHeight="1" x14ac:dyDescent="0.35">
      <c r="A6" s="67">
        <v>1</v>
      </c>
      <c r="B6" s="67">
        <v>2</v>
      </c>
      <c r="C6" s="67">
        <v>3</v>
      </c>
      <c r="D6" s="68">
        <v>4</v>
      </c>
      <c r="E6" s="67">
        <v>5</v>
      </c>
      <c r="F6" s="67">
        <v>6</v>
      </c>
      <c r="G6" s="69">
        <v>7</v>
      </c>
      <c r="H6" s="69">
        <v>8</v>
      </c>
      <c r="I6" s="67">
        <v>9</v>
      </c>
      <c r="J6" s="67">
        <v>10</v>
      </c>
      <c r="K6" s="69">
        <v>11</v>
      </c>
      <c r="L6" s="69">
        <v>12</v>
      </c>
      <c r="M6" s="69">
        <v>13</v>
      </c>
      <c r="N6" s="70">
        <v>14</v>
      </c>
      <c r="O6" s="70">
        <v>15</v>
      </c>
      <c r="P6" s="70">
        <v>16</v>
      </c>
      <c r="Q6" s="70">
        <v>17</v>
      </c>
      <c r="R6" s="69">
        <v>18</v>
      </c>
      <c r="S6" s="70">
        <v>19</v>
      </c>
      <c r="T6" s="70">
        <v>20</v>
      </c>
      <c r="U6" s="70">
        <v>21</v>
      </c>
      <c r="V6" s="70">
        <v>22</v>
      </c>
      <c r="W6" s="70">
        <v>23</v>
      </c>
      <c r="X6" s="70">
        <v>24</v>
      </c>
      <c r="Y6" s="70">
        <v>25</v>
      </c>
      <c r="Z6" s="71">
        <v>26</v>
      </c>
      <c r="AD6" s="66" t="s">
        <v>164</v>
      </c>
    </row>
    <row r="7" spans="1:32" s="91" customFormat="1" ht="26" x14ac:dyDescent="0.35">
      <c r="A7" s="317" t="s">
        <v>165</v>
      </c>
      <c r="B7" s="317" t="s">
        <v>29</v>
      </c>
      <c r="C7" s="309" t="s">
        <v>166</v>
      </c>
      <c r="D7" s="317" t="s">
        <v>167</v>
      </c>
      <c r="E7" s="320"/>
      <c r="F7" s="320"/>
      <c r="G7" s="72" t="s">
        <v>168</v>
      </c>
      <c r="H7" s="73" t="s">
        <v>169</v>
      </c>
      <c r="I7" s="74"/>
      <c r="J7" s="75"/>
      <c r="K7" s="74"/>
      <c r="L7" s="75"/>
      <c r="M7" s="309" t="s">
        <v>170</v>
      </c>
      <c r="N7" s="88">
        <v>34218360.600000001</v>
      </c>
      <c r="O7" s="89">
        <v>0</v>
      </c>
      <c r="P7" s="88">
        <v>34218360.600000001</v>
      </c>
      <c r="Q7" s="89">
        <v>0</v>
      </c>
      <c r="R7" s="312" t="s">
        <v>171</v>
      </c>
      <c r="S7" s="76" t="s">
        <v>172</v>
      </c>
      <c r="T7" s="76" t="s">
        <v>172</v>
      </c>
      <c r="U7" s="90">
        <v>76</v>
      </c>
      <c r="V7" s="77" t="s">
        <v>172</v>
      </c>
      <c r="W7" s="77" t="s">
        <v>172</v>
      </c>
      <c r="X7" s="77" t="s">
        <v>172</v>
      </c>
      <c r="Y7" s="78"/>
      <c r="Z7" s="309" t="s">
        <v>200</v>
      </c>
      <c r="AB7" s="92" t="e">
        <f>#REF!-#REF!</f>
        <v>#REF!</v>
      </c>
    </row>
    <row r="8" spans="1:32" s="91" customFormat="1" x14ac:dyDescent="0.35">
      <c r="A8" s="318"/>
      <c r="B8" s="318"/>
      <c r="C8" s="310"/>
      <c r="D8" s="318"/>
      <c r="E8" s="321"/>
      <c r="F8" s="321"/>
      <c r="G8" s="72"/>
      <c r="H8" s="73"/>
      <c r="I8" s="93" t="s">
        <v>173</v>
      </c>
      <c r="J8" s="73" t="s">
        <v>174</v>
      </c>
      <c r="K8" s="72"/>
      <c r="L8" s="73"/>
      <c r="M8" s="310"/>
      <c r="N8" s="79"/>
      <c r="O8" s="79"/>
      <c r="P8" s="79"/>
      <c r="Q8" s="79"/>
      <c r="R8" s="313"/>
      <c r="S8" s="80" t="s">
        <v>167</v>
      </c>
      <c r="T8" s="80" t="s">
        <v>172</v>
      </c>
      <c r="U8" s="81">
        <v>3</v>
      </c>
      <c r="V8" s="82" t="s">
        <v>172</v>
      </c>
      <c r="W8" s="82" t="s">
        <v>172</v>
      </c>
      <c r="X8" s="82" t="s">
        <v>172</v>
      </c>
      <c r="Y8" s="78"/>
      <c r="Z8" s="310"/>
      <c r="AB8" s="92" t="e">
        <f>#REF!-#REF!</f>
        <v>#REF!</v>
      </c>
    </row>
    <row r="9" spans="1:32" s="91" customFormat="1" x14ac:dyDescent="0.35">
      <c r="A9" s="318"/>
      <c r="B9" s="318"/>
      <c r="C9" s="310"/>
      <c r="D9" s="318"/>
      <c r="E9" s="321"/>
      <c r="F9" s="321"/>
      <c r="G9" s="72"/>
      <c r="H9" s="73"/>
      <c r="I9" s="83" t="s">
        <v>175</v>
      </c>
      <c r="J9" s="73" t="s">
        <v>176</v>
      </c>
      <c r="K9" s="73"/>
      <c r="L9" s="73"/>
      <c r="M9" s="310"/>
      <c r="N9" s="79"/>
      <c r="O9" s="79"/>
      <c r="P9" s="79"/>
      <c r="Q9" s="79"/>
      <c r="R9" s="313"/>
      <c r="S9" s="80" t="s">
        <v>167</v>
      </c>
      <c r="T9" s="80" t="s">
        <v>172</v>
      </c>
      <c r="U9" s="81">
        <v>3</v>
      </c>
      <c r="V9" s="82" t="s">
        <v>172</v>
      </c>
      <c r="W9" s="82" t="s">
        <v>172</v>
      </c>
      <c r="X9" s="82" t="s">
        <v>172</v>
      </c>
      <c r="Y9" s="78"/>
      <c r="Z9" s="310"/>
      <c r="AB9" s="92" t="e">
        <f>#REF!-#REF!</f>
        <v>#REF!</v>
      </c>
    </row>
    <row r="10" spans="1:32" s="91" customFormat="1" x14ac:dyDescent="0.35">
      <c r="A10" s="318"/>
      <c r="B10" s="318"/>
      <c r="C10" s="310"/>
      <c r="D10" s="318"/>
      <c r="E10" s="321"/>
      <c r="F10" s="321"/>
      <c r="G10" s="72"/>
      <c r="H10" s="73"/>
      <c r="I10" s="83" t="s">
        <v>177</v>
      </c>
      <c r="J10" s="73" t="s">
        <v>178</v>
      </c>
      <c r="K10" s="73"/>
      <c r="L10" s="73"/>
      <c r="M10" s="310"/>
      <c r="N10" s="79"/>
      <c r="O10" s="79"/>
      <c r="P10" s="79"/>
      <c r="Q10" s="79"/>
      <c r="R10" s="313"/>
      <c r="S10" s="80" t="s">
        <v>172</v>
      </c>
      <c r="T10" s="80" t="s">
        <v>172</v>
      </c>
      <c r="U10" s="81">
        <v>2</v>
      </c>
      <c r="V10" s="82" t="s">
        <v>172</v>
      </c>
      <c r="W10" s="82" t="s">
        <v>172</v>
      </c>
      <c r="X10" s="82" t="s">
        <v>172</v>
      </c>
      <c r="Y10" s="78"/>
      <c r="Z10" s="310"/>
      <c r="AB10" s="92" t="e">
        <f>#REF!-#REF!</f>
        <v>#REF!</v>
      </c>
    </row>
    <row r="11" spans="1:32" s="91" customFormat="1" x14ac:dyDescent="0.35">
      <c r="A11" s="318"/>
      <c r="B11" s="318"/>
      <c r="C11" s="310"/>
      <c r="D11" s="318"/>
      <c r="E11" s="321"/>
      <c r="F11" s="321"/>
      <c r="G11" s="72"/>
      <c r="H11" s="73"/>
      <c r="I11" s="83" t="s">
        <v>179</v>
      </c>
      <c r="J11" s="73" t="s">
        <v>180</v>
      </c>
      <c r="K11" s="73"/>
      <c r="L11" s="73"/>
      <c r="M11" s="310"/>
      <c r="N11" s="79"/>
      <c r="O11" s="79"/>
      <c r="P11" s="79"/>
      <c r="Q11" s="79"/>
      <c r="R11" s="313"/>
      <c r="S11" s="80" t="s">
        <v>172</v>
      </c>
      <c r="T11" s="80" t="s">
        <v>172</v>
      </c>
      <c r="U11" s="81">
        <v>11</v>
      </c>
      <c r="V11" s="82" t="s">
        <v>172</v>
      </c>
      <c r="W11" s="82" t="s">
        <v>172</v>
      </c>
      <c r="X11" s="82" t="s">
        <v>172</v>
      </c>
      <c r="Y11" s="78"/>
      <c r="Z11" s="310"/>
      <c r="AB11" s="92" t="e">
        <f>#REF!-#REF!</f>
        <v>#REF!</v>
      </c>
    </row>
    <row r="12" spans="1:32" s="91" customFormat="1" x14ac:dyDescent="0.35">
      <c r="A12" s="318"/>
      <c r="B12" s="318"/>
      <c r="C12" s="310"/>
      <c r="D12" s="318"/>
      <c r="E12" s="321"/>
      <c r="F12" s="321"/>
      <c r="G12" s="72"/>
      <c r="H12" s="73"/>
      <c r="I12" s="83" t="s">
        <v>181</v>
      </c>
      <c r="J12" s="73" t="s">
        <v>182</v>
      </c>
      <c r="K12" s="73"/>
      <c r="L12" s="73"/>
      <c r="M12" s="310"/>
      <c r="N12" s="79"/>
      <c r="O12" s="79"/>
      <c r="P12" s="79"/>
      <c r="Q12" s="79"/>
      <c r="R12" s="313"/>
      <c r="S12" s="80" t="s">
        <v>167</v>
      </c>
      <c r="T12" s="80" t="s">
        <v>172</v>
      </c>
      <c r="U12" s="81">
        <v>2</v>
      </c>
      <c r="V12" s="82" t="s">
        <v>172</v>
      </c>
      <c r="W12" s="82" t="s">
        <v>172</v>
      </c>
      <c r="X12" s="82" t="s">
        <v>172</v>
      </c>
      <c r="Y12" s="78"/>
      <c r="Z12" s="310"/>
      <c r="AB12" s="92" t="e">
        <f>#REF!-#REF!</f>
        <v>#REF!</v>
      </c>
    </row>
    <row r="13" spans="1:32" s="91" customFormat="1" x14ac:dyDescent="0.35">
      <c r="A13" s="318"/>
      <c r="B13" s="318"/>
      <c r="C13" s="310"/>
      <c r="D13" s="318"/>
      <c r="E13" s="321"/>
      <c r="F13" s="321"/>
      <c r="G13" s="72"/>
      <c r="H13" s="73"/>
      <c r="I13" s="83" t="s">
        <v>183</v>
      </c>
      <c r="J13" s="73" t="s">
        <v>184</v>
      </c>
      <c r="K13" s="73"/>
      <c r="L13" s="73"/>
      <c r="M13" s="310"/>
      <c r="N13" s="79"/>
      <c r="O13" s="79"/>
      <c r="P13" s="79"/>
      <c r="Q13" s="79"/>
      <c r="R13" s="313"/>
      <c r="S13" s="80" t="s">
        <v>167</v>
      </c>
      <c r="T13" s="80" t="s">
        <v>172</v>
      </c>
      <c r="U13" s="81">
        <v>30</v>
      </c>
      <c r="V13" s="82" t="s">
        <v>172</v>
      </c>
      <c r="W13" s="82" t="s">
        <v>172</v>
      </c>
      <c r="X13" s="82" t="s">
        <v>172</v>
      </c>
      <c r="Y13" s="78"/>
      <c r="Z13" s="310"/>
      <c r="AB13" s="92" t="e">
        <f>#REF!-#REF!</f>
        <v>#REF!</v>
      </c>
    </row>
    <row r="14" spans="1:32" s="91" customFormat="1" x14ac:dyDescent="0.35">
      <c r="A14" s="318"/>
      <c r="B14" s="318"/>
      <c r="C14" s="310"/>
      <c r="D14" s="318"/>
      <c r="E14" s="321"/>
      <c r="F14" s="321"/>
      <c r="G14" s="72"/>
      <c r="H14" s="73"/>
      <c r="I14" s="83" t="s">
        <v>205</v>
      </c>
      <c r="J14" s="73" t="s">
        <v>185</v>
      </c>
      <c r="K14" s="73"/>
      <c r="L14" s="73"/>
      <c r="M14" s="310"/>
      <c r="N14" s="79"/>
      <c r="O14" s="79"/>
      <c r="P14" s="79"/>
      <c r="Q14" s="79"/>
      <c r="R14" s="313"/>
      <c r="S14" s="80" t="s">
        <v>167</v>
      </c>
      <c r="T14" s="80" t="s">
        <v>167</v>
      </c>
      <c r="U14" s="81"/>
      <c r="V14" s="82" t="s">
        <v>172</v>
      </c>
      <c r="W14" s="82" t="s">
        <v>172</v>
      </c>
      <c r="X14" s="82" t="s">
        <v>172</v>
      </c>
      <c r="Y14" s="78"/>
      <c r="Z14" s="310"/>
      <c r="AB14" s="92" t="e">
        <f>#REF!-#REF!</f>
        <v>#REF!</v>
      </c>
      <c r="AF14" s="94"/>
    </row>
    <row r="15" spans="1:32" s="91" customFormat="1" x14ac:dyDescent="0.35">
      <c r="A15" s="318"/>
      <c r="B15" s="318"/>
      <c r="C15" s="310"/>
      <c r="D15" s="318"/>
      <c r="E15" s="321"/>
      <c r="F15" s="321"/>
      <c r="G15" s="72"/>
      <c r="H15" s="73"/>
      <c r="I15" s="83" t="s">
        <v>186</v>
      </c>
      <c r="J15" s="73" t="s">
        <v>187</v>
      </c>
      <c r="K15" s="73"/>
      <c r="L15" s="73"/>
      <c r="M15" s="310"/>
      <c r="N15" s="79"/>
      <c r="O15" s="79"/>
      <c r="P15" s="79"/>
      <c r="Q15" s="79"/>
      <c r="R15" s="313"/>
      <c r="S15" s="80" t="s">
        <v>167</v>
      </c>
      <c r="T15" s="80" t="s">
        <v>167</v>
      </c>
      <c r="U15" s="81"/>
      <c r="V15" s="82" t="s">
        <v>172</v>
      </c>
      <c r="W15" s="82" t="s">
        <v>172</v>
      </c>
      <c r="X15" s="82" t="s">
        <v>172</v>
      </c>
      <c r="Y15" s="78"/>
      <c r="Z15" s="310"/>
      <c r="AB15" s="92" t="e">
        <f>#REF!-#REF!</f>
        <v>#REF!</v>
      </c>
      <c r="AF15" s="94"/>
    </row>
    <row r="16" spans="1:32" s="91" customFormat="1" ht="26" x14ac:dyDescent="0.35">
      <c r="A16" s="318"/>
      <c r="B16" s="318"/>
      <c r="C16" s="310"/>
      <c r="D16" s="318"/>
      <c r="E16" s="321"/>
      <c r="F16" s="321"/>
      <c r="G16" s="72"/>
      <c r="H16" s="73"/>
      <c r="I16" s="83" t="s">
        <v>188</v>
      </c>
      <c r="J16" s="73" t="s">
        <v>182</v>
      </c>
      <c r="K16" s="73"/>
      <c r="L16" s="73"/>
      <c r="M16" s="310"/>
      <c r="N16" s="79"/>
      <c r="O16" s="79"/>
      <c r="P16" s="79"/>
      <c r="Q16" s="79"/>
      <c r="R16" s="313"/>
      <c r="S16" s="80" t="s">
        <v>167</v>
      </c>
      <c r="T16" s="80" t="s">
        <v>172</v>
      </c>
      <c r="U16" s="81">
        <v>3</v>
      </c>
      <c r="V16" s="82" t="s">
        <v>172</v>
      </c>
      <c r="W16" s="82" t="s">
        <v>172</v>
      </c>
      <c r="X16" s="82" t="s">
        <v>172</v>
      </c>
      <c r="Y16" s="78"/>
      <c r="Z16" s="310"/>
      <c r="AB16" s="92" t="e">
        <f>#REF!-#REF!</f>
        <v>#REF!</v>
      </c>
      <c r="AF16" s="94"/>
    </row>
    <row r="17" spans="1:28" s="91" customFormat="1" ht="26" x14ac:dyDescent="0.35">
      <c r="A17" s="318"/>
      <c r="B17" s="318"/>
      <c r="C17" s="310"/>
      <c r="D17" s="318"/>
      <c r="E17" s="321"/>
      <c r="F17" s="321"/>
      <c r="G17" s="72"/>
      <c r="H17" s="73"/>
      <c r="I17" s="83" t="s">
        <v>189</v>
      </c>
      <c r="J17" s="73" t="s">
        <v>184</v>
      </c>
      <c r="K17" s="73"/>
      <c r="L17" s="73"/>
      <c r="M17" s="310"/>
      <c r="N17" s="79"/>
      <c r="O17" s="79"/>
      <c r="P17" s="79"/>
      <c r="Q17" s="79"/>
      <c r="R17" s="313"/>
      <c r="S17" s="80" t="s">
        <v>167</v>
      </c>
      <c r="T17" s="80" t="s">
        <v>172</v>
      </c>
      <c r="U17" s="81">
        <v>2</v>
      </c>
      <c r="V17" s="82" t="s">
        <v>172</v>
      </c>
      <c r="W17" s="82" t="s">
        <v>172</v>
      </c>
      <c r="X17" s="82" t="s">
        <v>172</v>
      </c>
      <c r="Y17" s="78"/>
      <c r="Z17" s="310"/>
      <c r="AB17" s="92" t="e">
        <f>#REF!-#REF!</f>
        <v>#REF!</v>
      </c>
    </row>
    <row r="18" spans="1:28" s="91" customFormat="1" x14ac:dyDescent="0.35">
      <c r="A18" s="318"/>
      <c r="B18" s="318"/>
      <c r="C18" s="310"/>
      <c r="D18" s="318"/>
      <c r="E18" s="321"/>
      <c r="F18" s="321"/>
      <c r="G18" s="72"/>
      <c r="H18" s="73"/>
      <c r="I18" s="83" t="s">
        <v>190</v>
      </c>
      <c r="J18" s="73" t="s">
        <v>169</v>
      </c>
      <c r="K18" s="73"/>
      <c r="L18" s="73"/>
      <c r="M18" s="310"/>
      <c r="N18" s="79"/>
      <c r="O18" s="79"/>
      <c r="P18" s="79"/>
      <c r="Q18" s="79"/>
      <c r="R18" s="313"/>
      <c r="S18" s="80" t="s">
        <v>167</v>
      </c>
      <c r="T18" s="80" t="s">
        <v>172</v>
      </c>
      <c r="U18" s="81">
        <v>10</v>
      </c>
      <c r="V18" s="82" t="s">
        <v>172</v>
      </c>
      <c r="W18" s="82" t="s">
        <v>172</v>
      </c>
      <c r="X18" s="82" t="s">
        <v>172</v>
      </c>
      <c r="Y18" s="78"/>
      <c r="Z18" s="310"/>
      <c r="AB18" s="92" t="e">
        <f>#REF!-#REF!</f>
        <v>#REF!</v>
      </c>
    </row>
    <row r="19" spans="1:28" s="91" customFormat="1" ht="19.5" customHeight="1" x14ac:dyDescent="0.35">
      <c r="A19" s="318"/>
      <c r="B19" s="318"/>
      <c r="C19" s="310"/>
      <c r="D19" s="318"/>
      <c r="E19" s="321"/>
      <c r="F19" s="321"/>
      <c r="G19" s="72"/>
      <c r="H19" s="73"/>
      <c r="I19" s="83" t="s">
        <v>191</v>
      </c>
      <c r="J19" s="73" t="s">
        <v>185</v>
      </c>
      <c r="K19" s="73"/>
      <c r="L19" s="73"/>
      <c r="M19" s="310"/>
      <c r="N19" s="79"/>
      <c r="O19" s="79"/>
      <c r="P19" s="79"/>
      <c r="Q19" s="79"/>
      <c r="R19" s="313"/>
      <c r="S19" s="80" t="s">
        <v>167</v>
      </c>
      <c r="T19" s="80" t="s">
        <v>172</v>
      </c>
      <c r="U19" s="81">
        <v>3</v>
      </c>
      <c r="V19" s="82" t="s">
        <v>172</v>
      </c>
      <c r="W19" s="82" t="s">
        <v>172</v>
      </c>
      <c r="X19" s="82" t="s">
        <v>172</v>
      </c>
      <c r="Y19" s="78"/>
      <c r="Z19" s="310"/>
      <c r="AB19" s="92" t="e">
        <f>#REF!-#REF!</f>
        <v>#REF!</v>
      </c>
    </row>
    <row r="20" spans="1:28" s="91" customFormat="1" ht="26" x14ac:dyDescent="0.35">
      <c r="A20" s="318"/>
      <c r="B20" s="318"/>
      <c r="C20" s="310"/>
      <c r="D20" s="318"/>
      <c r="E20" s="321"/>
      <c r="F20" s="321"/>
      <c r="G20" s="72"/>
      <c r="H20" s="73"/>
      <c r="I20" s="83" t="s">
        <v>192</v>
      </c>
      <c r="J20" s="73" t="s">
        <v>169</v>
      </c>
      <c r="K20" s="73"/>
      <c r="L20" s="73"/>
      <c r="M20" s="310"/>
      <c r="N20" s="79"/>
      <c r="O20" s="79"/>
      <c r="P20" s="79"/>
      <c r="Q20" s="79"/>
      <c r="R20" s="313"/>
      <c r="S20" s="80" t="s">
        <v>172</v>
      </c>
      <c r="T20" s="80" t="s">
        <v>172</v>
      </c>
      <c r="U20" s="81">
        <v>6</v>
      </c>
      <c r="V20" s="82" t="s">
        <v>172</v>
      </c>
      <c r="W20" s="82" t="s">
        <v>172</v>
      </c>
      <c r="X20" s="82" t="s">
        <v>172</v>
      </c>
      <c r="Y20" s="78"/>
      <c r="Z20" s="310"/>
      <c r="AB20" s="92" t="e">
        <f>#REF!-#REF!</f>
        <v>#REF!</v>
      </c>
    </row>
    <row r="21" spans="1:28" s="91" customFormat="1" ht="31.5" customHeight="1" x14ac:dyDescent="0.35">
      <c r="A21" s="318"/>
      <c r="B21" s="318"/>
      <c r="C21" s="310"/>
      <c r="D21" s="318"/>
      <c r="E21" s="321"/>
      <c r="F21" s="321"/>
      <c r="G21" s="72"/>
      <c r="H21" s="73"/>
      <c r="I21" s="83" t="s">
        <v>193</v>
      </c>
      <c r="J21" s="73" t="s">
        <v>169</v>
      </c>
      <c r="K21" s="73"/>
      <c r="L21" s="73"/>
      <c r="M21" s="310"/>
      <c r="N21" s="79"/>
      <c r="O21" s="79"/>
      <c r="P21" s="79"/>
      <c r="Q21" s="79"/>
      <c r="R21" s="313"/>
      <c r="S21" s="80" t="s">
        <v>167</v>
      </c>
      <c r="T21" s="80" t="s">
        <v>172</v>
      </c>
      <c r="U21" s="81">
        <v>1</v>
      </c>
      <c r="V21" s="82" t="s">
        <v>172</v>
      </c>
      <c r="W21" s="82" t="s">
        <v>172</v>
      </c>
      <c r="X21" s="82" t="s">
        <v>172</v>
      </c>
      <c r="Y21" s="78"/>
      <c r="Z21" s="310"/>
      <c r="AB21" s="92" t="e">
        <f>#REF!-#REF!</f>
        <v>#REF!</v>
      </c>
    </row>
    <row r="22" spans="1:28" s="91" customFormat="1" x14ac:dyDescent="0.35">
      <c r="A22" s="318"/>
      <c r="B22" s="318"/>
      <c r="C22" s="310"/>
      <c r="D22" s="318"/>
      <c r="E22" s="321"/>
      <c r="F22" s="321"/>
      <c r="G22" s="72"/>
      <c r="H22" s="73"/>
      <c r="I22" s="83" t="s">
        <v>194</v>
      </c>
      <c r="J22" s="73" t="s">
        <v>169</v>
      </c>
      <c r="K22" s="73"/>
      <c r="L22" s="73"/>
      <c r="M22" s="310"/>
      <c r="N22" s="79"/>
      <c r="O22" s="79"/>
      <c r="P22" s="79"/>
      <c r="Q22" s="79"/>
      <c r="R22" s="313"/>
      <c r="S22" s="80" t="s">
        <v>167</v>
      </c>
      <c r="T22" s="80" t="s">
        <v>167</v>
      </c>
      <c r="U22" s="81"/>
      <c r="V22" s="82" t="s">
        <v>172</v>
      </c>
      <c r="W22" s="82" t="s">
        <v>172</v>
      </c>
      <c r="X22" s="82" t="s">
        <v>172</v>
      </c>
      <c r="Y22" s="78"/>
      <c r="Z22" s="310"/>
      <c r="AB22" s="92" t="e">
        <f>#REF!-#REF!</f>
        <v>#REF!</v>
      </c>
    </row>
    <row r="23" spans="1:28" s="91" customFormat="1" ht="26" x14ac:dyDescent="0.35">
      <c r="A23" s="318"/>
      <c r="B23" s="318"/>
      <c r="C23" s="310"/>
      <c r="D23" s="318"/>
      <c r="E23" s="321"/>
      <c r="F23" s="321"/>
      <c r="G23" s="72"/>
      <c r="H23" s="73"/>
      <c r="I23" s="83" t="s">
        <v>195</v>
      </c>
      <c r="J23" s="73" t="s">
        <v>169</v>
      </c>
      <c r="K23" s="73"/>
      <c r="L23" s="73"/>
      <c r="M23" s="310"/>
      <c r="N23" s="79"/>
      <c r="O23" s="79"/>
      <c r="P23" s="79"/>
      <c r="Q23" s="79"/>
      <c r="R23" s="313"/>
      <c r="S23" s="80" t="s">
        <v>167</v>
      </c>
      <c r="T23" s="80" t="s">
        <v>167</v>
      </c>
      <c r="U23" s="81"/>
      <c r="V23" s="82" t="s">
        <v>172</v>
      </c>
      <c r="W23" s="82" t="s">
        <v>172</v>
      </c>
      <c r="X23" s="82" t="s">
        <v>172</v>
      </c>
      <c r="Y23" s="78"/>
      <c r="Z23" s="310"/>
      <c r="AB23" s="92" t="e">
        <f>#REF!-#REF!</f>
        <v>#REF!</v>
      </c>
    </row>
    <row r="24" spans="1:28" s="91" customFormat="1" x14ac:dyDescent="0.35">
      <c r="A24" s="318"/>
      <c r="B24" s="318"/>
      <c r="C24" s="310"/>
      <c r="D24" s="318"/>
      <c r="E24" s="321"/>
      <c r="F24" s="321"/>
      <c r="G24" s="72"/>
      <c r="H24" s="73"/>
      <c r="I24" s="83" t="s">
        <v>196</v>
      </c>
      <c r="J24" s="73" t="s">
        <v>187</v>
      </c>
      <c r="K24" s="73"/>
      <c r="L24" s="73"/>
      <c r="M24" s="310"/>
      <c r="N24" s="79"/>
      <c r="O24" s="79"/>
      <c r="P24" s="79"/>
      <c r="Q24" s="79"/>
      <c r="R24" s="313"/>
      <c r="S24" s="80" t="s">
        <v>167</v>
      </c>
      <c r="T24" s="80" t="s">
        <v>167</v>
      </c>
      <c r="U24" s="81"/>
      <c r="V24" s="82" t="s">
        <v>172</v>
      </c>
      <c r="W24" s="82" t="s">
        <v>172</v>
      </c>
      <c r="X24" s="82" t="s">
        <v>172</v>
      </c>
      <c r="Y24" s="78"/>
      <c r="Z24" s="310"/>
      <c r="AB24" s="92" t="e">
        <f>#REF!-#REF!</f>
        <v>#REF!</v>
      </c>
    </row>
    <row r="25" spans="1:28" s="91" customFormat="1" ht="26" x14ac:dyDescent="0.35">
      <c r="A25" s="319"/>
      <c r="B25" s="319"/>
      <c r="C25" s="311"/>
      <c r="D25" s="319"/>
      <c r="E25" s="322"/>
      <c r="F25" s="322"/>
      <c r="G25" s="72"/>
      <c r="H25" s="84"/>
      <c r="I25" s="85" t="s">
        <v>197</v>
      </c>
      <c r="J25" s="84" t="s">
        <v>198</v>
      </c>
      <c r="K25" s="73"/>
      <c r="L25" s="73"/>
      <c r="M25" s="311"/>
      <c r="N25" s="79"/>
      <c r="O25" s="79"/>
      <c r="P25" s="79"/>
      <c r="Q25" s="79"/>
      <c r="R25" s="314"/>
      <c r="S25" s="80" t="s">
        <v>167</v>
      </c>
      <c r="T25" s="80" t="s">
        <v>167</v>
      </c>
      <c r="U25" s="81"/>
      <c r="V25" s="82" t="s">
        <v>172</v>
      </c>
      <c r="W25" s="82" t="s">
        <v>172</v>
      </c>
      <c r="X25" s="82" t="s">
        <v>172</v>
      </c>
      <c r="Y25" s="78"/>
      <c r="Z25" s="311"/>
      <c r="AB25" s="92" t="e">
        <f>#REF!-#REF!</f>
        <v>#REF!</v>
      </c>
    </row>
    <row r="26" spans="1:28" x14ac:dyDescent="0.35">
      <c r="U26">
        <f>SUM(U8:U25)</f>
        <v>76</v>
      </c>
    </row>
    <row r="27" spans="1:28" x14ac:dyDescent="0.35">
      <c r="A27" s="274" t="s">
        <v>201</v>
      </c>
      <c r="B27" s="274"/>
      <c r="C27" s="274"/>
      <c r="D27" s="274"/>
      <c r="E27" s="274"/>
    </row>
    <row r="28" spans="1:28" x14ac:dyDescent="0.35">
      <c r="A28" s="274"/>
      <c r="B28" s="274"/>
      <c r="C28" s="274"/>
      <c r="D28" s="274"/>
      <c r="E28" s="274"/>
    </row>
  </sheetData>
  <mergeCells count="26">
    <mergeCell ref="M7:M25"/>
    <mergeCell ref="R7:R25"/>
    <mergeCell ref="Z7:Z25"/>
    <mergeCell ref="A27:E28"/>
    <mergeCell ref="N4:O4"/>
    <mergeCell ref="P4:Q4"/>
    <mergeCell ref="R4:R5"/>
    <mergeCell ref="T4:U4"/>
    <mergeCell ref="A7:A25"/>
    <mergeCell ref="B7:B25"/>
    <mergeCell ref="C7:C25"/>
    <mergeCell ref="D7:D25"/>
    <mergeCell ref="E7:E25"/>
    <mergeCell ref="F7:F25"/>
    <mergeCell ref="H4:H5"/>
    <mergeCell ref="I4:I5"/>
    <mergeCell ref="J4:J5"/>
    <mergeCell ref="K4:K5"/>
    <mergeCell ref="L4:L5"/>
    <mergeCell ref="M4:M5"/>
    <mergeCell ref="A4:A5"/>
    <mergeCell ref="B4:B5"/>
    <mergeCell ref="C4:C5"/>
    <mergeCell ref="E4:E5"/>
    <mergeCell ref="F4:F5"/>
    <mergeCell ref="G4:G5"/>
  </mergeCells>
  <dataValidations count="1">
    <dataValidation type="list" allowBlank="1" showInputMessage="1" showErrorMessage="1" sqref="Y7:Y25" xr:uid="{00000000-0002-0000-0400-000000000000}">
      <formula1>$AD$4:$AD$6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3:AD42"/>
  <sheetViews>
    <sheetView tabSelected="1" zoomScale="60" zoomScaleNormal="60" zoomScaleSheetLayoutView="70" workbookViewId="0">
      <pane xSplit="1" ySplit="8" topLeftCell="L9" activePane="bottomRight" state="frozen"/>
      <selection pane="topRight" activeCell="B1" sqref="B1"/>
      <selection pane="bottomLeft" activeCell="A5" sqref="A5"/>
      <selection pane="bottomRight" activeCell="O9" sqref="O9"/>
    </sheetView>
  </sheetViews>
  <sheetFormatPr defaultColWidth="8.7265625" defaultRowHeight="14.5" x14ac:dyDescent="0.35"/>
  <cols>
    <col min="1" max="1" width="18.7265625" style="116" customWidth="1"/>
    <col min="2" max="2" width="14.453125" style="117" customWidth="1"/>
    <col min="3" max="3" width="15" style="19" customWidth="1"/>
    <col min="4" max="4" width="12.54296875" style="19" customWidth="1"/>
    <col min="5" max="5" width="12.1796875" style="19" customWidth="1"/>
    <col min="6" max="6" width="13.81640625" style="19" customWidth="1"/>
    <col min="7" max="7" width="18.7265625" style="19" customWidth="1"/>
    <col min="8" max="8" width="13.26953125" style="19" customWidth="1"/>
    <col min="9" max="9" width="46.453125" style="19" customWidth="1"/>
    <col min="10" max="10" width="19" style="19" customWidth="1"/>
    <col min="11" max="11" width="50.453125" style="19" customWidth="1"/>
    <col min="12" max="12" width="19" style="19" customWidth="1"/>
    <col min="13" max="13" width="32.54296875" style="19" customWidth="1"/>
    <col min="14" max="14" width="16.81640625" style="19" customWidth="1"/>
    <col min="15" max="15" width="15.81640625" style="19" bestFit="1" customWidth="1"/>
    <col min="16" max="16" width="16.7265625" style="19" customWidth="1"/>
    <col min="17" max="17" width="19.453125" style="19" customWidth="1"/>
    <col min="18" max="18" width="37.81640625" style="116" customWidth="1"/>
    <col min="19" max="19" width="12.54296875" style="19" customWidth="1"/>
    <col min="20" max="21" width="8.7265625" style="19"/>
    <col min="22" max="22" width="10.81640625" style="19" customWidth="1"/>
    <col min="23" max="23" width="13.26953125" style="19" customWidth="1"/>
    <col min="24" max="24" width="11.7265625" style="19" customWidth="1"/>
    <col min="25" max="25" width="18.1796875" style="19" customWidth="1"/>
    <col min="26" max="26" width="177" style="118" customWidth="1"/>
    <col min="27" max="27" width="26.81640625" style="19" customWidth="1"/>
    <col min="28" max="28" width="16.54296875" style="19" customWidth="1"/>
    <col min="29" max="29" width="8.7265625" style="19"/>
    <col min="30" max="30" width="6.54296875" style="19" customWidth="1"/>
    <col min="31" max="16384" width="8.7265625" style="19"/>
  </cols>
  <sheetData>
    <row r="3" spans="1:30" x14ac:dyDescent="0.35">
      <c r="A3" s="150" t="s">
        <v>49</v>
      </c>
      <c r="C3" s="329" t="s">
        <v>0</v>
      </c>
      <c r="D3" s="329"/>
      <c r="E3" s="329"/>
      <c r="F3" s="329"/>
      <c r="G3" s="329"/>
    </row>
    <row r="5" spans="1:30" x14ac:dyDescent="0.35">
      <c r="A5" s="328" t="s">
        <v>222</v>
      </c>
      <c r="B5" s="328"/>
      <c r="C5" s="328"/>
      <c r="D5" s="328"/>
      <c r="E5" s="328"/>
      <c r="F5" s="60"/>
    </row>
    <row r="6" spans="1:30" s="119" customFormat="1" ht="81.75" customHeight="1" x14ac:dyDescent="0.35">
      <c r="A6" s="325" t="s">
        <v>138</v>
      </c>
      <c r="B6" s="325" t="s">
        <v>139</v>
      </c>
      <c r="C6" s="325" t="s">
        <v>140</v>
      </c>
      <c r="D6" s="163" t="s">
        <v>141</v>
      </c>
      <c r="E6" s="325" t="s">
        <v>142</v>
      </c>
      <c r="F6" s="325" t="s">
        <v>143</v>
      </c>
      <c r="G6" s="325" t="s">
        <v>144</v>
      </c>
      <c r="H6" s="325" t="s">
        <v>145</v>
      </c>
      <c r="I6" s="325" t="s">
        <v>146</v>
      </c>
      <c r="J6" s="325" t="s">
        <v>147</v>
      </c>
      <c r="K6" s="325" t="s">
        <v>148</v>
      </c>
      <c r="L6" s="325" t="s">
        <v>149</v>
      </c>
      <c r="M6" s="325" t="s">
        <v>125</v>
      </c>
      <c r="N6" s="323" t="s">
        <v>150</v>
      </c>
      <c r="O6" s="324"/>
      <c r="P6" s="323" t="s">
        <v>151</v>
      </c>
      <c r="Q6" s="324"/>
      <c r="R6" s="325" t="s">
        <v>152</v>
      </c>
      <c r="S6" s="164" t="s">
        <v>153</v>
      </c>
      <c r="T6" s="323" t="s">
        <v>154</v>
      </c>
      <c r="U6" s="324"/>
      <c r="V6" s="164" t="s">
        <v>155</v>
      </c>
      <c r="W6" s="164" t="s">
        <v>156</v>
      </c>
      <c r="X6" s="164" t="s">
        <v>157</v>
      </c>
      <c r="Y6" s="164" t="s">
        <v>158</v>
      </c>
      <c r="Z6" s="164" t="s">
        <v>159</v>
      </c>
      <c r="AD6" s="120" t="s">
        <v>160</v>
      </c>
    </row>
    <row r="7" spans="1:30" s="120" customFormat="1" ht="50.25" customHeight="1" x14ac:dyDescent="0.35">
      <c r="A7" s="326"/>
      <c r="B7" s="326"/>
      <c r="C7" s="326"/>
      <c r="D7" s="164" t="s">
        <v>161</v>
      </c>
      <c r="E7" s="326"/>
      <c r="F7" s="326"/>
      <c r="G7" s="326"/>
      <c r="H7" s="326"/>
      <c r="I7" s="326"/>
      <c r="J7" s="326"/>
      <c r="K7" s="326"/>
      <c r="L7" s="326"/>
      <c r="M7" s="326"/>
      <c r="N7" s="164" t="s">
        <v>124</v>
      </c>
      <c r="O7" s="164" t="s">
        <v>123</v>
      </c>
      <c r="P7" s="164" t="s">
        <v>124</v>
      </c>
      <c r="Q7" s="164" t="s">
        <v>123</v>
      </c>
      <c r="R7" s="326"/>
      <c r="S7" s="164" t="s">
        <v>161</v>
      </c>
      <c r="T7" s="164" t="s">
        <v>161</v>
      </c>
      <c r="U7" s="164" t="s">
        <v>162</v>
      </c>
      <c r="V7" s="164" t="s">
        <v>161</v>
      </c>
      <c r="W7" s="164" t="s">
        <v>161</v>
      </c>
      <c r="X7" s="164" t="s">
        <v>161</v>
      </c>
      <c r="Y7" s="164"/>
      <c r="Z7" s="164"/>
      <c r="AD7" s="120" t="s">
        <v>163</v>
      </c>
    </row>
    <row r="8" spans="1:30" s="120" customFormat="1" ht="19.149999999999999" customHeight="1" x14ac:dyDescent="0.35">
      <c r="A8" s="165">
        <v>1</v>
      </c>
      <c r="B8" s="165">
        <v>2</v>
      </c>
      <c r="C8" s="165">
        <v>3</v>
      </c>
      <c r="D8" s="166">
        <v>4</v>
      </c>
      <c r="E8" s="165">
        <v>5</v>
      </c>
      <c r="F8" s="165">
        <v>6</v>
      </c>
      <c r="G8" s="167">
        <v>7</v>
      </c>
      <c r="H8" s="167">
        <v>8</v>
      </c>
      <c r="I8" s="165">
        <v>9</v>
      </c>
      <c r="J8" s="165">
        <v>10</v>
      </c>
      <c r="K8" s="167">
        <v>11</v>
      </c>
      <c r="L8" s="167">
        <v>12</v>
      </c>
      <c r="M8" s="167">
        <v>13</v>
      </c>
      <c r="N8" s="168">
        <v>14</v>
      </c>
      <c r="O8" s="168">
        <v>15</v>
      </c>
      <c r="P8" s="168">
        <v>16</v>
      </c>
      <c r="Q8" s="168">
        <v>17</v>
      </c>
      <c r="R8" s="167">
        <v>18</v>
      </c>
      <c r="S8" s="168">
        <v>19</v>
      </c>
      <c r="T8" s="168">
        <v>20</v>
      </c>
      <c r="U8" s="168">
        <v>21</v>
      </c>
      <c r="V8" s="168">
        <v>22</v>
      </c>
      <c r="W8" s="168">
        <v>23</v>
      </c>
      <c r="X8" s="168">
        <v>24</v>
      </c>
      <c r="Y8" s="168">
        <v>25</v>
      </c>
      <c r="Z8" s="168">
        <v>26</v>
      </c>
      <c r="AD8" s="120" t="s">
        <v>164</v>
      </c>
    </row>
    <row r="9" spans="1:30" s="115" customFormat="1" ht="18.75" customHeight="1" x14ac:dyDescent="0.35">
      <c r="A9" s="169"/>
      <c r="B9" s="169"/>
      <c r="C9" s="169"/>
      <c r="D9" s="170"/>
      <c r="E9" s="169"/>
      <c r="F9" s="169"/>
      <c r="G9" s="169"/>
      <c r="H9" s="169"/>
      <c r="I9" s="171"/>
      <c r="J9" s="171"/>
      <c r="K9" s="169"/>
      <c r="L9" s="169"/>
      <c r="M9" s="169"/>
      <c r="N9" s="172">
        <f>N10+N29</f>
        <v>93898636.390000001</v>
      </c>
      <c r="O9" s="356">
        <f>O10+O29</f>
        <v>21142551.850000001</v>
      </c>
      <c r="P9" s="358">
        <f>P10+P29</f>
        <v>54637764.399999999</v>
      </c>
      <c r="Q9" s="356">
        <f>Q10+Q29</f>
        <v>6986398</v>
      </c>
      <c r="R9" s="169"/>
      <c r="S9" s="170"/>
      <c r="T9" s="170"/>
      <c r="U9" s="357">
        <f>U10+U29</f>
        <v>75</v>
      </c>
      <c r="V9" s="170"/>
      <c r="W9" s="170"/>
      <c r="X9" s="170"/>
      <c r="Y9" s="173"/>
      <c r="Z9" s="170"/>
    </row>
    <row r="10" spans="1:30" s="91" customFormat="1" ht="74.25" customHeight="1" x14ac:dyDescent="0.35">
      <c r="A10" s="339" t="s">
        <v>165</v>
      </c>
      <c r="B10" s="342" t="s">
        <v>29</v>
      </c>
      <c r="C10" s="333" t="s">
        <v>166</v>
      </c>
      <c r="D10" s="339" t="s">
        <v>167</v>
      </c>
      <c r="E10" s="330"/>
      <c r="F10" s="330"/>
      <c r="G10" s="174" t="s">
        <v>258</v>
      </c>
      <c r="H10" s="175" t="s">
        <v>169</v>
      </c>
      <c r="I10" s="176"/>
      <c r="J10" s="177"/>
      <c r="K10" s="178"/>
      <c r="L10" s="177"/>
      <c r="M10" s="333" t="s">
        <v>259</v>
      </c>
      <c r="N10" s="179">
        <v>34639232.399999999</v>
      </c>
      <c r="O10" s="180">
        <v>0</v>
      </c>
      <c r="P10" s="179">
        <v>34639232.399999999</v>
      </c>
      <c r="Q10" s="180">
        <v>0</v>
      </c>
      <c r="R10" s="345" t="s">
        <v>171</v>
      </c>
      <c r="S10" s="181" t="s">
        <v>172</v>
      </c>
      <c r="T10" s="181" t="s">
        <v>172</v>
      </c>
      <c r="U10" s="182">
        <v>74</v>
      </c>
      <c r="V10" s="183" t="s">
        <v>172</v>
      </c>
      <c r="W10" s="183" t="s">
        <v>172</v>
      </c>
      <c r="X10" s="184" t="s">
        <v>172</v>
      </c>
      <c r="Y10" s="185" t="s">
        <v>163</v>
      </c>
      <c r="Z10" s="336" t="s">
        <v>260</v>
      </c>
      <c r="AB10" s="92" t="e">
        <f>#REF!-#REF!</f>
        <v>#REF!</v>
      </c>
    </row>
    <row r="11" spans="1:30" s="91" customFormat="1" x14ac:dyDescent="0.35">
      <c r="A11" s="340"/>
      <c r="B11" s="343"/>
      <c r="C11" s="334"/>
      <c r="D11" s="340"/>
      <c r="E11" s="331"/>
      <c r="F11" s="331"/>
      <c r="G11" s="174"/>
      <c r="H11" s="175"/>
      <c r="I11" s="186" t="s">
        <v>173</v>
      </c>
      <c r="J11" s="175" t="s">
        <v>174</v>
      </c>
      <c r="K11" s="174"/>
      <c r="L11" s="175"/>
      <c r="M11" s="334"/>
      <c r="N11" s="151"/>
      <c r="O11" s="151"/>
      <c r="P11" s="151"/>
      <c r="Q11" s="151"/>
      <c r="R11" s="346"/>
      <c r="S11" s="181" t="s">
        <v>167</v>
      </c>
      <c r="T11" s="181" t="s">
        <v>172</v>
      </c>
      <c r="U11" s="187">
        <v>3</v>
      </c>
      <c r="V11" s="183" t="s">
        <v>172</v>
      </c>
      <c r="W11" s="183" t="s">
        <v>172</v>
      </c>
      <c r="X11" s="188" t="s">
        <v>172</v>
      </c>
      <c r="Y11" s="185"/>
      <c r="Z11" s="337"/>
      <c r="AB11" s="92" t="e">
        <f>#REF!-#REF!</f>
        <v>#REF!</v>
      </c>
    </row>
    <row r="12" spans="1:30" s="91" customFormat="1" x14ac:dyDescent="0.35">
      <c r="A12" s="340"/>
      <c r="B12" s="343"/>
      <c r="C12" s="334"/>
      <c r="D12" s="340"/>
      <c r="E12" s="331"/>
      <c r="F12" s="331"/>
      <c r="G12" s="174"/>
      <c r="H12" s="175"/>
      <c r="I12" s="189" t="s">
        <v>175</v>
      </c>
      <c r="J12" s="175" t="s">
        <v>176</v>
      </c>
      <c r="K12" s="175"/>
      <c r="L12" s="175"/>
      <c r="M12" s="334"/>
      <c r="N12" s="151"/>
      <c r="O12" s="151"/>
      <c r="P12" s="151"/>
      <c r="Q12" s="151"/>
      <c r="R12" s="346"/>
      <c r="S12" s="181" t="s">
        <v>167</v>
      </c>
      <c r="T12" s="181" t="s">
        <v>172</v>
      </c>
      <c r="U12" s="187">
        <v>1</v>
      </c>
      <c r="V12" s="183" t="s">
        <v>172</v>
      </c>
      <c r="W12" s="183" t="s">
        <v>172</v>
      </c>
      <c r="X12" s="188" t="s">
        <v>172</v>
      </c>
      <c r="Y12" s="185"/>
      <c r="Z12" s="337"/>
      <c r="AB12" s="92" t="e">
        <f>#REF!-#REF!</f>
        <v>#REF!</v>
      </c>
    </row>
    <row r="13" spans="1:30" s="91" customFormat="1" x14ac:dyDescent="0.35">
      <c r="A13" s="340"/>
      <c r="B13" s="343"/>
      <c r="C13" s="334"/>
      <c r="D13" s="340"/>
      <c r="E13" s="331"/>
      <c r="F13" s="331"/>
      <c r="G13" s="174"/>
      <c r="H13" s="175"/>
      <c r="I13" s="189" t="s">
        <v>177</v>
      </c>
      <c r="J13" s="175" t="s">
        <v>178</v>
      </c>
      <c r="K13" s="175"/>
      <c r="L13" s="175"/>
      <c r="M13" s="334"/>
      <c r="N13" s="151"/>
      <c r="O13" s="151"/>
      <c r="P13" s="151"/>
      <c r="Q13" s="151"/>
      <c r="R13" s="346"/>
      <c r="S13" s="181" t="s">
        <v>172</v>
      </c>
      <c r="T13" s="181" t="s">
        <v>172</v>
      </c>
      <c r="U13" s="187">
        <v>2</v>
      </c>
      <c r="V13" s="183" t="s">
        <v>172</v>
      </c>
      <c r="W13" s="183" t="s">
        <v>172</v>
      </c>
      <c r="X13" s="188" t="s">
        <v>172</v>
      </c>
      <c r="Y13" s="185"/>
      <c r="Z13" s="337"/>
      <c r="AB13" s="92" t="e">
        <f>#REF!-#REF!</f>
        <v>#REF!</v>
      </c>
    </row>
    <row r="14" spans="1:30" s="91" customFormat="1" x14ac:dyDescent="0.35">
      <c r="A14" s="340"/>
      <c r="B14" s="343"/>
      <c r="C14" s="334"/>
      <c r="D14" s="340"/>
      <c r="E14" s="331"/>
      <c r="F14" s="331"/>
      <c r="G14" s="174"/>
      <c r="H14" s="175"/>
      <c r="I14" s="189" t="s">
        <v>179</v>
      </c>
      <c r="J14" s="175" t="s">
        <v>180</v>
      </c>
      <c r="K14" s="175"/>
      <c r="L14" s="175"/>
      <c r="M14" s="334"/>
      <c r="N14" s="151"/>
      <c r="O14" s="151"/>
      <c r="P14" s="151"/>
      <c r="Q14" s="151"/>
      <c r="R14" s="346"/>
      <c r="S14" s="181" t="s">
        <v>172</v>
      </c>
      <c r="T14" s="181" t="s">
        <v>172</v>
      </c>
      <c r="U14" s="187">
        <v>11</v>
      </c>
      <c r="V14" s="183" t="s">
        <v>172</v>
      </c>
      <c r="W14" s="183" t="s">
        <v>172</v>
      </c>
      <c r="X14" s="188" t="s">
        <v>172</v>
      </c>
      <c r="Y14" s="185"/>
      <c r="Z14" s="337"/>
      <c r="AB14" s="92" t="e">
        <f>#REF!-#REF!</f>
        <v>#REF!</v>
      </c>
    </row>
    <row r="15" spans="1:30" s="91" customFormat="1" x14ac:dyDescent="0.35">
      <c r="A15" s="340"/>
      <c r="B15" s="343"/>
      <c r="C15" s="334"/>
      <c r="D15" s="340"/>
      <c r="E15" s="331"/>
      <c r="F15" s="331"/>
      <c r="G15" s="174"/>
      <c r="H15" s="175"/>
      <c r="I15" s="189" t="s">
        <v>181</v>
      </c>
      <c r="J15" s="175" t="s">
        <v>182</v>
      </c>
      <c r="K15" s="175"/>
      <c r="L15" s="175"/>
      <c r="M15" s="334"/>
      <c r="N15" s="151"/>
      <c r="O15" s="151"/>
      <c r="P15" s="151"/>
      <c r="Q15" s="151"/>
      <c r="R15" s="346"/>
      <c r="S15" s="181" t="s">
        <v>167</v>
      </c>
      <c r="T15" s="181" t="s">
        <v>172</v>
      </c>
      <c r="U15" s="187">
        <v>2</v>
      </c>
      <c r="V15" s="183" t="s">
        <v>172</v>
      </c>
      <c r="W15" s="183" t="s">
        <v>172</v>
      </c>
      <c r="X15" s="188" t="s">
        <v>172</v>
      </c>
      <c r="Y15" s="185"/>
      <c r="Z15" s="337"/>
      <c r="AB15" s="92" t="e">
        <f>#REF!-#REF!</f>
        <v>#REF!</v>
      </c>
    </row>
    <row r="16" spans="1:30" s="91" customFormat="1" x14ac:dyDescent="0.35">
      <c r="A16" s="340"/>
      <c r="B16" s="343"/>
      <c r="C16" s="334"/>
      <c r="D16" s="340"/>
      <c r="E16" s="331"/>
      <c r="F16" s="331"/>
      <c r="G16" s="174"/>
      <c r="H16" s="175"/>
      <c r="I16" s="189" t="s">
        <v>183</v>
      </c>
      <c r="J16" s="175" t="s">
        <v>184</v>
      </c>
      <c r="K16" s="175"/>
      <c r="L16" s="175"/>
      <c r="M16" s="334"/>
      <c r="N16" s="151"/>
      <c r="O16" s="151"/>
      <c r="P16" s="151"/>
      <c r="Q16" s="151"/>
      <c r="R16" s="346"/>
      <c r="S16" s="181" t="s">
        <v>167</v>
      </c>
      <c r="T16" s="181" t="s">
        <v>172</v>
      </c>
      <c r="U16" s="187">
        <v>30</v>
      </c>
      <c r="V16" s="183" t="s">
        <v>172</v>
      </c>
      <c r="W16" s="183" t="s">
        <v>172</v>
      </c>
      <c r="X16" s="188" t="s">
        <v>172</v>
      </c>
      <c r="Y16" s="185"/>
      <c r="Z16" s="337"/>
      <c r="AB16" s="92" t="e">
        <f>#REF!-#REF!</f>
        <v>#REF!</v>
      </c>
    </row>
    <row r="17" spans="1:28" s="91" customFormat="1" ht="29.25" customHeight="1" x14ac:dyDescent="0.35">
      <c r="A17" s="340"/>
      <c r="B17" s="343"/>
      <c r="C17" s="334"/>
      <c r="D17" s="340"/>
      <c r="E17" s="331"/>
      <c r="F17" s="331"/>
      <c r="G17" s="174"/>
      <c r="H17" s="175"/>
      <c r="I17" s="189" t="s">
        <v>206</v>
      </c>
      <c r="J17" s="175" t="s">
        <v>185</v>
      </c>
      <c r="K17" s="175"/>
      <c r="L17" s="175"/>
      <c r="M17" s="334"/>
      <c r="N17" s="151"/>
      <c r="O17" s="151"/>
      <c r="P17" s="151"/>
      <c r="Q17" s="151"/>
      <c r="R17" s="346"/>
      <c r="S17" s="181" t="s">
        <v>167</v>
      </c>
      <c r="T17" s="181" t="s">
        <v>167</v>
      </c>
      <c r="U17" s="187"/>
      <c r="V17" s="183" t="s">
        <v>172</v>
      </c>
      <c r="W17" s="183" t="s">
        <v>172</v>
      </c>
      <c r="X17" s="188" t="s">
        <v>172</v>
      </c>
      <c r="Y17" s="185"/>
      <c r="Z17" s="337"/>
      <c r="AB17" s="92" t="e">
        <f>#REF!-#REF!</f>
        <v>#REF!</v>
      </c>
    </row>
    <row r="18" spans="1:28" s="91" customFormat="1" ht="28.5" customHeight="1" x14ac:dyDescent="0.35">
      <c r="A18" s="340"/>
      <c r="B18" s="343"/>
      <c r="C18" s="334"/>
      <c r="D18" s="340"/>
      <c r="E18" s="331"/>
      <c r="F18" s="331"/>
      <c r="G18" s="174"/>
      <c r="H18" s="175"/>
      <c r="I18" s="189" t="s">
        <v>186</v>
      </c>
      <c r="J18" s="175" t="s">
        <v>187</v>
      </c>
      <c r="K18" s="175"/>
      <c r="L18" s="175"/>
      <c r="M18" s="334"/>
      <c r="N18" s="151"/>
      <c r="O18" s="151"/>
      <c r="P18" s="151"/>
      <c r="Q18" s="151"/>
      <c r="R18" s="346"/>
      <c r="S18" s="181" t="s">
        <v>167</v>
      </c>
      <c r="T18" s="181" t="s">
        <v>172</v>
      </c>
      <c r="U18" s="187">
        <v>2</v>
      </c>
      <c r="V18" s="183" t="s">
        <v>172</v>
      </c>
      <c r="W18" s="183" t="s">
        <v>172</v>
      </c>
      <c r="X18" s="188" t="s">
        <v>172</v>
      </c>
      <c r="Y18" s="185"/>
      <c r="Z18" s="337"/>
      <c r="AB18" s="92" t="e">
        <f>#REF!-#REF!</f>
        <v>#REF!</v>
      </c>
    </row>
    <row r="19" spans="1:28" s="91" customFormat="1" ht="31.5" customHeight="1" x14ac:dyDescent="0.35">
      <c r="A19" s="340"/>
      <c r="B19" s="343"/>
      <c r="C19" s="334"/>
      <c r="D19" s="340"/>
      <c r="E19" s="331"/>
      <c r="F19" s="331"/>
      <c r="G19" s="174"/>
      <c r="H19" s="175"/>
      <c r="I19" s="189" t="s">
        <v>188</v>
      </c>
      <c r="J19" s="175" t="s">
        <v>182</v>
      </c>
      <c r="K19" s="175"/>
      <c r="L19" s="175"/>
      <c r="M19" s="334"/>
      <c r="N19" s="151"/>
      <c r="O19" s="151"/>
      <c r="P19" s="151"/>
      <c r="Q19" s="151"/>
      <c r="R19" s="346"/>
      <c r="S19" s="181" t="s">
        <v>167</v>
      </c>
      <c r="T19" s="181" t="s">
        <v>172</v>
      </c>
      <c r="U19" s="187">
        <v>5</v>
      </c>
      <c r="V19" s="183" t="s">
        <v>172</v>
      </c>
      <c r="W19" s="183" t="s">
        <v>172</v>
      </c>
      <c r="X19" s="188" t="s">
        <v>172</v>
      </c>
      <c r="Y19" s="185"/>
      <c r="Z19" s="337"/>
      <c r="AB19" s="92" t="e">
        <f>#REF!-#REF!</f>
        <v>#REF!</v>
      </c>
    </row>
    <row r="20" spans="1:28" s="91" customFormat="1" ht="43.5" customHeight="1" x14ac:dyDescent="0.35">
      <c r="A20" s="340"/>
      <c r="B20" s="343"/>
      <c r="C20" s="334"/>
      <c r="D20" s="340"/>
      <c r="E20" s="331"/>
      <c r="F20" s="331"/>
      <c r="G20" s="174"/>
      <c r="H20" s="175"/>
      <c r="I20" s="189" t="s">
        <v>189</v>
      </c>
      <c r="J20" s="175" t="s">
        <v>184</v>
      </c>
      <c r="K20" s="175"/>
      <c r="L20" s="175"/>
      <c r="M20" s="334"/>
      <c r="N20" s="151"/>
      <c r="O20" s="151"/>
      <c r="P20" s="151"/>
      <c r="Q20" s="151"/>
      <c r="R20" s="346"/>
      <c r="S20" s="181" t="s">
        <v>167</v>
      </c>
      <c r="T20" s="181" t="s">
        <v>172</v>
      </c>
      <c r="U20" s="187">
        <v>4</v>
      </c>
      <c r="V20" s="183" t="s">
        <v>172</v>
      </c>
      <c r="W20" s="183" t="s">
        <v>172</v>
      </c>
      <c r="X20" s="188" t="s">
        <v>172</v>
      </c>
      <c r="Y20" s="185"/>
      <c r="Z20" s="337"/>
      <c r="AB20" s="92" t="e">
        <f>#REF!-#REF!</f>
        <v>#REF!</v>
      </c>
    </row>
    <row r="21" spans="1:28" s="91" customFormat="1" ht="25" customHeight="1" x14ac:dyDescent="0.35">
      <c r="A21" s="340"/>
      <c r="B21" s="343"/>
      <c r="C21" s="334"/>
      <c r="D21" s="340"/>
      <c r="E21" s="331"/>
      <c r="F21" s="331"/>
      <c r="G21" s="174"/>
      <c r="H21" s="175"/>
      <c r="I21" s="189" t="s">
        <v>190</v>
      </c>
      <c r="J21" s="175" t="s">
        <v>169</v>
      </c>
      <c r="K21" s="175"/>
      <c r="L21" s="175"/>
      <c r="M21" s="334"/>
      <c r="N21" s="151"/>
      <c r="O21" s="151"/>
      <c r="P21" s="151"/>
      <c r="Q21" s="151"/>
      <c r="R21" s="346"/>
      <c r="S21" s="181" t="s">
        <v>167</v>
      </c>
      <c r="T21" s="181" t="s">
        <v>172</v>
      </c>
      <c r="U21" s="187">
        <v>2</v>
      </c>
      <c r="V21" s="183" t="s">
        <v>172</v>
      </c>
      <c r="W21" s="183" t="s">
        <v>172</v>
      </c>
      <c r="X21" s="188" t="s">
        <v>172</v>
      </c>
      <c r="Y21" s="185"/>
      <c r="Z21" s="337"/>
      <c r="AB21" s="92" t="e">
        <f>#REF!-#REF!</f>
        <v>#REF!</v>
      </c>
    </row>
    <row r="22" spans="1:28" s="91" customFormat="1" ht="20.149999999999999" customHeight="1" x14ac:dyDescent="0.35">
      <c r="A22" s="340"/>
      <c r="B22" s="343"/>
      <c r="C22" s="334"/>
      <c r="D22" s="340"/>
      <c r="E22" s="331"/>
      <c r="F22" s="331"/>
      <c r="G22" s="174"/>
      <c r="H22" s="175"/>
      <c r="I22" s="189" t="s">
        <v>191</v>
      </c>
      <c r="J22" s="175" t="s">
        <v>185</v>
      </c>
      <c r="K22" s="175"/>
      <c r="L22" s="175"/>
      <c r="M22" s="334"/>
      <c r="N22" s="151"/>
      <c r="O22" s="151"/>
      <c r="P22" s="151"/>
      <c r="Q22" s="151"/>
      <c r="R22" s="346"/>
      <c r="S22" s="181" t="s">
        <v>167</v>
      </c>
      <c r="T22" s="181" t="s">
        <v>172</v>
      </c>
      <c r="U22" s="187">
        <v>5</v>
      </c>
      <c r="V22" s="183" t="s">
        <v>172</v>
      </c>
      <c r="W22" s="183" t="s">
        <v>172</v>
      </c>
      <c r="X22" s="188" t="s">
        <v>172</v>
      </c>
      <c r="Y22" s="185"/>
      <c r="Z22" s="337"/>
      <c r="AB22" s="92" t="e">
        <f>#REF!-#REF!</f>
        <v>#REF!</v>
      </c>
    </row>
    <row r="23" spans="1:28" s="91" customFormat="1" ht="23" x14ac:dyDescent="0.35">
      <c r="A23" s="340"/>
      <c r="B23" s="343"/>
      <c r="C23" s="334"/>
      <c r="D23" s="340"/>
      <c r="E23" s="331"/>
      <c r="F23" s="331"/>
      <c r="G23" s="174"/>
      <c r="H23" s="175"/>
      <c r="I23" s="189" t="s">
        <v>192</v>
      </c>
      <c r="J23" s="175" t="s">
        <v>169</v>
      </c>
      <c r="K23" s="175"/>
      <c r="L23" s="175"/>
      <c r="M23" s="334"/>
      <c r="N23" s="151"/>
      <c r="O23" s="151"/>
      <c r="P23" s="151"/>
      <c r="Q23" s="151"/>
      <c r="R23" s="346"/>
      <c r="S23" s="181" t="s">
        <v>172</v>
      </c>
      <c r="T23" s="181" t="s">
        <v>172</v>
      </c>
      <c r="U23" s="187">
        <v>6</v>
      </c>
      <c r="V23" s="183" t="s">
        <v>172</v>
      </c>
      <c r="W23" s="183" t="s">
        <v>172</v>
      </c>
      <c r="X23" s="188" t="s">
        <v>172</v>
      </c>
      <c r="Y23" s="185"/>
      <c r="Z23" s="337"/>
      <c r="AB23" s="92" t="e">
        <f>#REF!-#REF!</f>
        <v>#REF!</v>
      </c>
    </row>
    <row r="24" spans="1:28" s="91" customFormat="1" ht="33" customHeight="1" x14ac:dyDescent="0.35">
      <c r="A24" s="340"/>
      <c r="B24" s="343"/>
      <c r="C24" s="334"/>
      <c r="D24" s="340"/>
      <c r="E24" s="331"/>
      <c r="F24" s="331"/>
      <c r="G24" s="174"/>
      <c r="H24" s="175"/>
      <c r="I24" s="189" t="s">
        <v>193</v>
      </c>
      <c r="J24" s="175" t="s">
        <v>169</v>
      </c>
      <c r="K24" s="175"/>
      <c r="L24" s="175"/>
      <c r="M24" s="334"/>
      <c r="N24" s="151"/>
      <c r="O24" s="151"/>
      <c r="P24" s="151"/>
      <c r="Q24" s="151"/>
      <c r="R24" s="346"/>
      <c r="S24" s="181" t="s">
        <v>167</v>
      </c>
      <c r="T24" s="181" t="s">
        <v>172</v>
      </c>
      <c r="U24" s="187">
        <v>1</v>
      </c>
      <c r="V24" s="183" t="s">
        <v>172</v>
      </c>
      <c r="W24" s="183" t="s">
        <v>172</v>
      </c>
      <c r="X24" s="188" t="s">
        <v>172</v>
      </c>
      <c r="Y24" s="185"/>
      <c r="Z24" s="337"/>
      <c r="AB24" s="92" t="e">
        <f>#REF!-#REF!</f>
        <v>#REF!</v>
      </c>
    </row>
    <row r="25" spans="1:28" s="91" customFormat="1" x14ac:dyDescent="0.35">
      <c r="A25" s="340"/>
      <c r="B25" s="343"/>
      <c r="C25" s="334"/>
      <c r="D25" s="340"/>
      <c r="E25" s="331"/>
      <c r="F25" s="331"/>
      <c r="G25" s="174"/>
      <c r="H25" s="175"/>
      <c r="I25" s="189" t="s">
        <v>194</v>
      </c>
      <c r="J25" s="175" t="s">
        <v>169</v>
      </c>
      <c r="K25" s="175"/>
      <c r="L25" s="175"/>
      <c r="M25" s="334"/>
      <c r="N25" s="151"/>
      <c r="O25" s="151"/>
      <c r="P25" s="151"/>
      <c r="Q25" s="151"/>
      <c r="R25" s="346"/>
      <c r="S25" s="181" t="s">
        <v>167</v>
      </c>
      <c r="T25" s="181" t="s">
        <v>167</v>
      </c>
      <c r="U25" s="187"/>
      <c r="V25" s="183" t="s">
        <v>172</v>
      </c>
      <c r="W25" s="183" t="s">
        <v>172</v>
      </c>
      <c r="X25" s="188" t="s">
        <v>172</v>
      </c>
      <c r="Y25" s="185"/>
      <c r="Z25" s="337"/>
      <c r="AB25" s="92" t="e">
        <f>#REF!-#REF!</f>
        <v>#REF!</v>
      </c>
    </row>
    <row r="26" spans="1:28" s="91" customFormat="1" ht="23" x14ac:dyDescent="0.35">
      <c r="A26" s="340"/>
      <c r="B26" s="343"/>
      <c r="C26" s="334"/>
      <c r="D26" s="340"/>
      <c r="E26" s="331"/>
      <c r="F26" s="331"/>
      <c r="G26" s="174"/>
      <c r="H26" s="175"/>
      <c r="I26" s="189" t="s">
        <v>195</v>
      </c>
      <c r="J26" s="175" t="s">
        <v>169</v>
      </c>
      <c r="K26" s="175"/>
      <c r="L26" s="175"/>
      <c r="M26" s="334"/>
      <c r="N26" s="151"/>
      <c r="O26" s="151"/>
      <c r="P26" s="151"/>
      <c r="Q26" s="151"/>
      <c r="R26" s="346"/>
      <c r="S26" s="181" t="s">
        <v>167</v>
      </c>
      <c r="T26" s="181" t="s">
        <v>167</v>
      </c>
      <c r="U26" s="187"/>
      <c r="V26" s="183" t="s">
        <v>172</v>
      </c>
      <c r="W26" s="183" t="s">
        <v>172</v>
      </c>
      <c r="X26" s="188" t="s">
        <v>172</v>
      </c>
      <c r="Y26" s="185"/>
      <c r="Z26" s="337"/>
      <c r="AB26" s="92" t="e">
        <f>#REF!-#REF!</f>
        <v>#REF!</v>
      </c>
    </row>
    <row r="27" spans="1:28" s="91" customFormat="1" ht="43.5" customHeight="1" x14ac:dyDescent="0.35">
      <c r="A27" s="340"/>
      <c r="B27" s="343"/>
      <c r="C27" s="334"/>
      <c r="D27" s="340"/>
      <c r="E27" s="331"/>
      <c r="F27" s="331"/>
      <c r="G27" s="174"/>
      <c r="H27" s="175"/>
      <c r="I27" s="189" t="s">
        <v>196</v>
      </c>
      <c r="J27" s="175" t="s">
        <v>187</v>
      </c>
      <c r="K27" s="175"/>
      <c r="L27" s="175"/>
      <c r="M27" s="334"/>
      <c r="N27" s="151"/>
      <c r="O27" s="151"/>
      <c r="P27" s="151"/>
      <c r="Q27" s="151"/>
      <c r="R27" s="346"/>
      <c r="S27" s="181" t="s">
        <v>167</v>
      </c>
      <c r="T27" s="181" t="s">
        <v>167</v>
      </c>
      <c r="U27" s="187"/>
      <c r="V27" s="183" t="s">
        <v>172</v>
      </c>
      <c r="W27" s="183" t="s">
        <v>172</v>
      </c>
      <c r="X27" s="188" t="s">
        <v>172</v>
      </c>
      <c r="Y27" s="185"/>
      <c r="Z27" s="337"/>
      <c r="AB27" s="92" t="e">
        <f>#REF!-#REF!</f>
        <v>#REF!</v>
      </c>
    </row>
    <row r="28" spans="1:28" s="91" customFormat="1" ht="51" customHeight="1" x14ac:dyDescent="0.35">
      <c r="A28" s="341"/>
      <c r="B28" s="344"/>
      <c r="C28" s="335"/>
      <c r="D28" s="341"/>
      <c r="E28" s="332"/>
      <c r="F28" s="332"/>
      <c r="G28" s="190"/>
      <c r="H28" s="191"/>
      <c r="I28" s="192" t="s">
        <v>197</v>
      </c>
      <c r="J28" s="191" t="s">
        <v>198</v>
      </c>
      <c r="K28" s="193"/>
      <c r="L28" s="193"/>
      <c r="M28" s="335"/>
      <c r="N28" s="152"/>
      <c r="O28" s="152"/>
      <c r="P28" s="152"/>
      <c r="Q28" s="152"/>
      <c r="R28" s="347"/>
      <c r="S28" s="194" t="s">
        <v>167</v>
      </c>
      <c r="T28" s="194" t="s">
        <v>167</v>
      </c>
      <c r="U28" s="195"/>
      <c r="V28" s="183" t="s">
        <v>172</v>
      </c>
      <c r="W28" s="183" t="s">
        <v>172</v>
      </c>
      <c r="X28" s="188" t="s">
        <v>172</v>
      </c>
      <c r="Y28" s="185"/>
      <c r="Z28" s="338"/>
      <c r="AB28" s="92" t="e">
        <f>#REF!-#REF!</f>
        <v>#REF!</v>
      </c>
    </row>
    <row r="29" spans="1:28" ht="175.5" customHeight="1" x14ac:dyDescent="0.35">
      <c r="A29" s="175" t="s">
        <v>165</v>
      </c>
      <c r="B29" s="162" t="s">
        <v>29</v>
      </c>
      <c r="C29" s="196" t="s">
        <v>166</v>
      </c>
      <c r="D29" s="197" t="s">
        <v>172</v>
      </c>
      <c r="E29" s="197" t="s">
        <v>6</v>
      </c>
      <c r="F29" s="197" t="s">
        <v>212</v>
      </c>
      <c r="G29" s="196" t="s">
        <v>247</v>
      </c>
      <c r="H29" s="198" t="s">
        <v>169</v>
      </c>
      <c r="I29" s="199"/>
      <c r="J29" s="199"/>
      <c r="K29" s="199"/>
      <c r="L29" s="199"/>
      <c r="M29" s="196" t="s">
        <v>246</v>
      </c>
      <c r="N29" s="200">
        <v>59259403.990000002</v>
      </c>
      <c r="O29" s="200">
        <v>21142551.850000001</v>
      </c>
      <c r="P29" s="200">
        <v>19998532</v>
      </c>
      <c r="Q29" s="200">
        <v>6986398</v>
      </c>
      <c r="R29" s="201" t="s">
        <v>248</v>
      </c>
      <c r="S29" s="202" t="s">
        <v>172</v>
      </c>
      <c r="T29" s="181" t="s">
        <v>172</v>
      </c>
      <c r="U29" s="181">
        <v>1</v>
      </c>
      <c r="V29" s="112" t="s">
        <v>172</v>
      </c>
      <c r="W29" s="187" t="s">
        <v>167</v>
      </c>
      <c r="X29" s="197" t="s">
        <v>172</v>
      </c>
      <c r="Y29" s="198" t="s">
        <v>163</v>
      </c>
      <c r="Z29" s="113" t="s">
        <v>261</v>
      </c>
    </row>
    <row r="30" spans="1:28" x14ac:dyDescent="0.35">
      <c r="A30" s="203"/>
      <c r="B30" s="204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205">
        <f>SUM(P10:P29)</f>
        <v>54637764.399999999</v>
      </c>
      <c r="Q30" s="18"/>
      <c r="R30" s="203"/>
      <c r="S30" s="18"/>
      <c r="T30" s="18"/>
      <c r="U30" s="18"/>
      <c r="V30" s="18"/>
      <c r="W30" s="18"/>
      <c r="X30" s="18"/>
      <c r="Y30" s="18"/>
      <c r="Z30" s="203"/>
    </row>
    <row r="31" spans="1:28" x14ac:dyDescent="0.35">
      <c r="A31" s="203"/>
      <c r="B31" s="204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203"/>
      <c r="S31" s="18"/>
      <c r="T31" s="18"/>
      <c r="U31" s="18"/>
      <c r="V31" s="18"/>
      <c r="W31" s="18"/>
      <c r="X31" s="18"/>
      <c r="Y31" s="18"/>
      <c r="Z31" s="203"/>
    </row>
    <row r="32" spans="1:28" ht="62.25" customHeight="1" x14ac:dyDescent="0.35">
      <c r="A32" s="327" t="s">
        <v>262</v>
      </c>
      <c r="B32" s="327"/>
      <c r="C32" s="327"/>
      <c r="D32" s="327"/>
      <c r="E32" s="327"/>
      <c r="F32" s="327"/>
      <c r="G32" s="327"/>
      <c r="H32" s="327"/>
      <c r="I32" s="327"/>
      <c r="J32" s="18"/>
      <c r="K32" s="18"/>
      <c r="L32" s="18"/>
      <c r="M32" s="18"/>
      <c r="N32" s="18"/>
      <c r="O32" s="18"/>
      <c r="P32" s="18"/>
      <c r="Q32" s="18"/>
      <c r="R32" s="203"/>
      <c r="S32" s="18"/>
      <c r="T32" s="18"/>
      <c r="U32" s="18"/>
      <c r="V32" s="18"/>
      <c r="W32" s="18"/>
      <c r="X32" s="18"/>
      <c r="Y32" s="18"/>
      <c r="Z32" s="203"/>
    </row>
    <row r="33" spans="1:26" x14ac:dyDescent="0.35">
      <c r="A33" s="203"/>
      <c r="B33" s="204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203"/>
      <c r="S33" s="18"/>
      <c r="T33" s="18"/>
      <c r="U33" s="18"/>
      <c r="V33" s="18"/>
      <c r="W33" s="18"/>
      <c r="X33" s="18"/>
      <c r="Y33" s="18"/>
      <c r="Z33" s="203"/>
    </row>
    <row r="34" spans="1:26" x14ac:dyDescent="0.35">
      <c r="A34" s="203"/>
      <c r="B34" s="204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203"/>
      <c r="S34" s="18"/>
      <c r="T34" s="18"/>
      <c r="U34" s="18"/>
      <c r="V34" s="18"/>
      <c r="W34" s="18"/>
      <c r="X34" s="18"/>
      <c r="Y34" s="18"/>
      <c r="Z34" s="203"/>
    </row>
    <row r="42" spans="1:26" x14ac:dyDescent="0.35">
      <c r="R42" s="116" t="s">
        <v>245</v>
      </c>
    </row>
  </sheetData>
  <mergeCells count="28">
    <mergeCell ref="Z10:Z28"/>
    <mergeCell ref="A10:A28"/>
    <mergeCell ref="B10:B28"/>
    <mergeCell ref="C10:C28"/>
    <mergeCell ref="D10:D28"/>
    <mergeCell ref="E10:E28"/>
    <mergeCell ref="R10:R28"/>
    <mergeCell ref="A32:I32"/>
    <mergeCell ref="A5:E5"/>
    <mergeCell ref="C3:G3"/>
    <mergeCell ref="N6:O6"/>
    <mergeCell ref="P6:Q6"/>
    <mergeCell ref="A6:A7"/>
    <mergeCell ref="B6:B7"/>
    <mergeCell ref="C6:C7"/>
    <mergeCell ref="E6:E7"/>
    <mergeCell ref="I6:I7"/>
    <mergeCell ref="J6:J7"/>
    <mergeCell ref="F10:F28"/>
    <mergeCell ref="M10:M28"/>
    <mergeCell ref="F6:F7"/>
    <mergeCell ref="G6:G7"/>
    <mergeCell ref="H6:H7"/>
    <mergeCell ref="T6:U6"/>
    <mergeCell ref="K6:K7"/>
    <mergeCell ref="L6:L7"/>
    <mergeCell ref="M6:M7"/>
    <mergeCell ref="R6:R7"/>
  </mergeCells>
  <dataValidations disablePrompts="1" count="1">
    <dataValidation type="list" allowBlank="1" showInputMessage="1" showErrorMessage="1" sqref="Y10:Y28" xr:uid="{00000000-0002-0000-0500-000000000000}">
      <formula1>$AD$6:$AD$8</formula1>
    </dataValidation>
  </dataValidations>
  <pageMargins left="0.70866141732283472" right="0.70866141732283472" top="0.74803149606299213" bottom="0.74803149606299213" header="0.31496062992125984" footer="0.31496062992125984"/>
  <pageSetup paperSize="8" scale="2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9"/>
  <sheetViews>
    <sheetView zoomScale="80" zoomScaleNormal="80" zoomScaleSheetLayoutView="90" workbookViewId="0">
      <selection activeCell="A3" activeCellId="1" sqref="A1:XFD1 A3:XFD3"/>
    </sheetView>
  </sheetViews>
  <sheetFormatPr defaultRowHeight="14.5" x14ac:dyDescent="0.35"/>
  <cols>
    <col min="1" max="1" width="40.7265625" customWidth="1"/>
    <col min="2" max="2" width="79.26953125" customWidth="1"/>
    <col min="3" max="3" width="21.54296875" customWidth="1"/>
  </cols>
  <sheetData>
    <row r="1" spans="1:5" s="25" customFormat="1" ht="24.65" customHeight="1" x14ac:dyDescent="0.3">
      <c r="A1" s="128" t="s">
        <v>49</v>
      </c>
      <c r="B1" s="352" t="s">
        <v>0</v>
      </c>
      <c r="C1" s="353"/>
      <c r="D1" s="353"/>
      <c r="E1" s="353"/>
    </row>
    <row r="3" spans="1:5" ht="14.5" customHeight="1" x14ac:dyDescent="0.35">
      <c r="A3" s="128" t="s">
        <v>223</v>
      </c>
    </row>
    <row r="4" spans="1:5" ht="14.5" customHeight="1" x14ac:dyDescent="0.35"/>
    <row r="5" spans="1:5" ht="15" thickBot="1" x14ac:dyDescent="0.4"/>
    <row r="6" spans="1:5" x14ac:dyDescent="0.35">
      <c r="A6" s="348" t="s">
        <v>202</v>
      </c>
      <c r="B6" s="350" t="s">
        <v>224</v>
      </c>
    </row>
    <row r="7" spans="1:5" x14ac:dyDescent="0.35">
      <c r="A7" s="349"/>
      <c r="B7" s="351"/>
    </row>
    <row r="8" spans="1:5" ht="47.5" x14ac:dyDescent="0.35">
      <c r="A8" s="263" t="s">
        <v>225</v>
      </c>
      <c r="B8" s="264" t="s">
        <v>241</v>
      </c>
    </row>
    <row r="9" spans="1:5" ht="363.65" customHeight="1" thickBot="1" x14ac:dyDescent="0.4">
      <c r="A9" s="265" t="s">
        <v>226</v>
      </c>
      <c r="B9" s="266" t="s">
        <v>240</v>
      </c>
    </row>
  </sheetData>
  <mergeCells count="3">
    <mergeCell ref="A6:A7"/>
    <mergeCell ref="B6:B7"/>
    <mergeCell ref="B1:E1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15"/>
  <sheetViews>
    <sheetView zoomScale="90" zoomScaleNormal="90" workbookViewId="0">
      <selection activeCell="E27" sqref="E27"/>
    </sheetView>
  </sheetViews>
  <sheetFormatPr defaultRowHeight="14.5" x14ac:dyDescent="0.35"/>
  <cols>
    <col min="1" max="1" width="47.1796875" customWidth="1"/>
    <col min="2" max="2" width="17.26953125" style="131" customWidth="1"/>
    <col min="3" max="3" width="16.7265625" customWidth="1"/>
    <col min="4" max="4" width="17.453125" customWidth="1"/>
    <col min="5" max="5" width="51.7265625" customWidth="1"/>
  </cols>
  <sheetData>
    <row r="1" spans="1:5" x14ac:dyDescent="0.35">
      <c r="A1" s="131" t="s">
        <v>49</v>
      </c>
      <c r="B1" s="353"/>
      <c r="C1" s="353"/>
      <c r="D1" s="353"/>
    </row>
    <row r="2" spans="1:5" x14ac:dyDescent="0.35">
      <c r="A2" s="131"/>
      <c r="B2"/>
    </row>
    <row r="3" spans="1:5" x14ac:dyDescent="0.35">
      <c r="A3" s="131" t="s">
        <v>227</v>
      </c>
      <c r="B3" s="123"/>
    </row>
    <row r="4" spans="1:5" ht="15" thickBot="1" x14ac:dyDescent="0.4">
      <c r="B4"/>
    </row>
    <row r="5" spans="1:5" x14ac:dyDescent="0.35">
      <c r="A5" s="348" t="s">
        <v>202</v>
      </c>
      <c r="B5" s="354" t="s">
        <v>228</v>
      </c>
      <c r="C5" s="354" t="s">
        <v>229</v>
      </c>
      <c r="D5" s="354" t="s">
        <v>230</v>
      </c>
      <c r="E5" s="350" t="s">
        <v>231</v>
      </c>
    </row>
    <row r="6" spans="1:5" ht="24.75" customHeight="1" x14ac:dyDescent="0.35">
      <c r="A6" s="349"/>
      <c r="B6" s="355"/>
      <c r="C6" s="355"/>
      <c r="D6" s="355"/>
      <c r="E6" s="351"/>
    </row>
    <row r="7" spans="1:5" x14ac:dyDescent="0.35">
      <c r="A7" s="125">
        <v>1</v>
      </c>
      <c r="B7" s="126">
        <v>2</v>
      </c>
      <c r="C7" s="126">
        <v>3</v>
      </c>
      <c r="D7" s="127">
        <v>4</v>
      </c>
      <c r="E7" s="124">
        <v>5</v>
      </c>
    </row>
    <row r="8" spans="1:5" ht="23" x14ac:dyDescent="0.35">
      <c r="A8" s="267" t="s">
        <v>237</v>
      </c>
      <c r="B8" s="160">
        <v>1180</v>
      </c>
      <c r="C8" s="160">
        <v>1800</v>
      </c>
      <c r="D8" s="161">
        <f t="shared" ref="D8:D15" si="0">B8/C8</f>
        <v>0.65555555555555556</v>
      </c>
      <c r="E8" s="268"/>
    </row>
    <row r="9" spans="1:5" ht="23" x14ac:dyDescent="0.35">
      <c r="A9" s="267" t="s">
        <v>232</v>
      </c>
      <c r="B9" s="162">
        <v>79</v>
      </c>
      <c r="C9" s="162">
        <v>100</v>
      </c>
      <c r="D9" s="161">
        <f t="shared" si="0"/>
        <v>0.79</v>
      </c>
      <c r="E9" s="268"/>
    </row>
    <row r="10" spans="1:5" x14ac:dyDescent="0.35">
      <c r="A10" s="267" t="s">
        <v>233</v>
      </c>
      <c r="B10" s="160">
        <v>34231</v>
      </c>
      <c r="C10" s="160">
        <v>30496</v>
      </c>
      <c r="D10" s="161">
        <f t="shared" si="0"/>
        <v>1.1224750786988458</v>
      </c>
      <c r="E10" s="268"/>
    </row>
    <row r="11" spans="1:5" ht="23" x14ac:dyDescent="0.35">
      <c r="A11" s="267" t="s">
        <v>234</v>
      </c>
      <c r="B11" s="160">
        <v>24664</v>
      </c>
      <c r="C11" s="160">
        <v>24286</v>
      </c>
      <c r="D11" s="161">
        <f t="shared" si="0"/>
        <v>1.0155645227703203</v>
      </c>
      <c r="E11" s="268"/>
    </row>
    <row r="12" spans="1:5" ht="111.75" customHeight="1" x14ac:dyDescent="0.35">
      <c r="A12" s="267" t="s">
        <v>235</v>
      </c>
      <c r="B12" s="160">
        <v>186394</v>
      </c>
      <c r="C12" s="160">
        <v>380000</v>
      </c>
      <c r="D12" s="161">
        <f t="shared" si="0"/>
        <v>0.49051052631578945</v>
      </c>
      <c r="E12" s="269" t="s">
        <v>249</v>
      </c>
    </row>
    <row r="13" spans="1:5" x14ac:dyDescent="0.35">
      <c r="A13" s="267" t="s">
        <v>236</v>
      </c>
      <c r="B13" s="162">
        <v>21</v>
      </c>
      <c r="C13" s="162">
        <v>39</v>
      </c>
      <c r="D13" s="161">
        <f t="shared" si="0"/>
        <v>0.53846153846153844</v>
      </c>
      <c r="E13" s="268"/>
    </row>
    <row r="14" spans="1:5" ht="23" x14ac:dyDescent="0.35">
      <c r="A14" s="267" t="s">
        <v>238</v>
      </c>
      <c r="B14" s="160">
        <v>16350</v>
      </c>
      <c r="C14" s="160">
        <v>18255</v>
      </c>
      <c r="D14" s="161">
        <f t="shared" si="0"/>
        <v>0.89564502875924401</v>
      </c>
      <c r="E14" s="268"/>
    </row>
    <row r="15" spans="1:5" ht="85.5" customHeight="1" thickBot="1" x14ac:dyDescent="0.4">
      <c r="A15" s="270" t="s">
        <v>239</v>
      </c>
      <c r="B15" s="271">
        <v>1100</v>
      </c>
      <c r="C15" s="271">
        <v>5304</v>
      </c>
      <c r="D15" s="272">
        <f t="shared" si="0"/>
        <v>0.20739064856711917</v>
      </c>
      <c r="E15" s="273" t="s">
        <v>250</v>
      </c>
    </row>
  </sheetData>
  <mergeCells count="6">
    <mergeCell ref="E5:E6"/>
    <mergeCell ref="B1:D1"/>
    <mergeCell ref="A5:A6"/>
    <mergeCell ref="B5:B6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8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7</vt:i4>
      </vt:variant>
    </vt:vector>
  </HeadingPairs>
  <TitlesOfParts>
    <vt:vector size="15" baseType="lpstr">
      <vt:lpstr>PK_alokacja</vt:lpstr>
      <vt:lpstr>PK_PD</vt:lpstr>
      <vt:lpstr>PK_alokacja_kontraktacja</vt:lpstr>
      <vt:lpstr>PK_Plany Działań</vt:lpstr>
      <vt:lpstr>PK_projekty COVID</vt:lpstr>
      <vt:lpstr>PK_Projekty _COVID</vt:lpstr>
      <vt:lpstr>PK_ewaluacja</vt:lpstr>
      <vt:lpstr>PK_wskaźniki</vt:lpstr>
      <vt:lpstr>PK_alokacja!Obszar_wydruku</vt:lpstr>
      <vt:lpstr>PK_alokacja_kontraktacja!Obszar_wydruku</vt:lpstr>
      <vt:lpstr>PK_ewaluacja!Obszar_wydruku</vt:lpstr>
      <vt:lpstr>PK_PD!Obszar_wydruku</vt:lpstr>
      <vt:lpstr>'PK_Plany Działań'!Obszar_wydruku</vt:lpstr>
      <vt:lpstr>'PK_Projekty _COVID'!Obszar_wydruku</vt:lpstr>
      <vt:lpstr>PK_wskaźniki!Obszar_wydruku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Karnas Monika</cp:lastModifiedBy>
  <cp:lastPrinted>2022-05-31T14:26:30Z</cp:lastPrinted>
  <dcterms:created xsi:type="dcterms:W3CDTF">2017-09-14T07:20:33Z</dcterms:created>
  <dcterms:modified xsi:type="dcterms:W3CDTF">2022-06-08T13:46:21Z</dcterms:modified>
</cp:coreProperties>
</file>